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8" activeTab="21"/>
  </bookViews>
  <sheets>
    <sheet name="20、全市公共预算收入 " sheetId="1" r:id="rId1"/>
    <sheet name="21、全市公共预算支出 " sheetId="2" r:id="rId2"/>
    <sheet name="22、本级公共预算收入" sheetId="3" r:id="rId3"/>
    <sheet name="23、本级公共预算支出" sheetId="4" r:id="rId4"/>
    <sheet name="24、政府经济分类" sheetId="5" r:id="rId5"/>
    <sheet name="25、基本支出" sheetId="6" r:id="rId6"/>
    <sheet name="26、一般债务限额" sheetId="7" r:id="rId7"/>
    <sheet name="27、市级对下转移支付表" sheetId="8" r:id="rId8"/>
    <sheet name="28、全市政府基金收入 " sheetId="9" r:id="rId9"/>
    <sheet name="29、全市政府基金支出" sheetId="10" r:id="rId10"/>
    <sheet name="30、本级政府基金收入" sheetId="11" r:id="rId11"/>
    <sheet name="31、本级政府性基金支出" sheetId="12" r:id="rId12"/>
    <sheet name="32、专项债务限额" sheetId="13" r:id="rId13"/>
    <sheet name="33、全市社保基金收入" sheetId="14" r:id="rId14"/>
    <sheet name="34、全市社保基金支出" sheetId="15" r:id="rId15"/>
    <sheet name="35、本级社保基金收入" sheetId="16" r:id="rId16"/>
    <sheet name="36、本级社保基金支出" sheetId="17" r:id="rId17"/>
    <sheet name="37、本级社保基金结余" sheetId="18" r:id="rId18"/>
    <sheet name="38、全市国有资本经营预算收入" sheetId="19" r:id="rId19"/>
    <sheet name="39、全市国有资本经营预算支出" sheetId="20" r:id="rId20"/>
    <sheet name="40、本级国有资本经营预算收入" sheetId="21" r:id="rId21"/>
    <sheet name="41、本级国有资本经营预算支出" sheetId="22" r:id="rId22"/>
  </sheets>
  <definedNames>
    <definedName name="_xlnm.Print_Titles" localSheetId="0">'20、全市公共预算收入 '!$1:$4</definedName>
    <definedName name="_xlnm.Print_Titles" localSheetId="1">'21、全市公共预算支出 '!$1:$4</definedName>
    <definedName name="_xlnm.Print_Titles" localSheetId="2">'22、本级公共预算收入'!$1:$4</definedName>
    <definedName name="_xlnm.Print_Titles" localSheetId="3">'23、本级公共预算支出'!$1:$5</definedName>
    <definedName name="_xlnm.Print_Titles" localSheetId="9">'29、全市政府基金支出'!$1:$4</definedName>
    <definedName name="_xlnm.Print_Titles" localSheetId="10">'30、本级政府基金收入'!$1:$4</definedName>
    <definedName name="_xlnm.Print_Titles" localSheetId="11">'31、本级政府性基金支出'!$1:$4</definedName>
    <definedName name="_xlnm.Print_Titles" localSheetId="15">'35、本级社保基金收入'!$1:$4</definedName>
    <definedName name="_xlnm.Print_Area" localSheetId="4">'24、政府经济分类'!$A$1:$N$29</definedName>
    <definedName name="_xlnm.Print_Area" localSheetId="20">'40、本级国有资本经营预算收入'!$A$1:$D$23</definedName>
    <definedName name="_xlnm.Print_Area" localSheetId="0">'20、全市公共预算收入 '!$A$1:$D$40</definedName>
    <definedName name="_xlnm.Print_Titles" localSheetId="5">'25、基本支出'!$1:$5</definedName>
    <definedName name="_xlnm.Print_Area" localSheetId="15">'35、本级社保基金收入'!$A$1:$C$33</definedName>
    <definedName name="_xlnm.Print_Titles" localSheetId="21">'41、本级国有资本经营预算支出'!$1:$4</definedName>
    <definedName name="_xlnm.Print_Titles" localSheetId="4">'24、政府经济分类'!$1:$7</definedName>
    <definedName name="_xlnm.Print_Area" localSheetId="2">'22、本级公共预算收入'!$A$1:$D$110</definedName>
    <definedName name="_xlnm.Print_Area" localSheetId="3">'23、本级公共预算支出'!$A$1:$D$487</definedName>
    <definedName name="_xlnm.Print_Area" localSheetId="10">'30、本级政府基金收入'!$A$1:$D$42</definedName>
    <definedName name="_xlnm.Print_Area" localSheetId="11">'31、本级政府性基金支出'!$A$1:$D$88</definedName>
  </definedNames>
  <calcPr fullCalcOnLoad="1"/>
</workbook>
</file>

<file path=xl/sharedStrings.xml><?xml version="1.0" encoding="utf-8"?>
<sst xmlns="http://schemas.openxmlformats.org/spreadsheetml/2006/main" count="1320" uniqueCount="1064">
  <si>
    <r>
      <rPr>
        <sz val="12"/>
        <rFont val="黑体"/>
        <family val="0"/>
      </rPr>
      <t>附表</t>
    </r>
    <r>
      <rPr>
        <sz val="12"/>
        <rFont val="Times New Roman"/>
        <family val="0"/>
      </rPr>
      <t>20</t>
    </r>
  </si>
  <si>
    <r>
      <rPr>
        <sz val="20"/>
        <color indexed="8"/>
        <rFont val="方正大标宋简体"/>
        <family val="0"/>
      </rPr>
      <t>全市</t>
    </r>
    <r>
      <rPr>
        <sz val="20"/>
        <color indexed="8"/>
        <rFont val="Times New Roman"/>
        <family val="0"/>
      </rPr>
      <t>2022</t>
    </r>
    <r>
      <rPr>
        <sz val="20"/>
        <color indexed="8"/>
        <rFont val="方正大标宋简体"/>
        <family val="0"/>
      </rPr>
      <t>年一般公共预算收入表</t>
    </r>
  </si>
  <si>
    <r>
      <rPr>
        <sz val="11"/>
        <color indexed="8"/>
        <rFont val="宋体"/>
        <family val="0"/>
      </rPr>
      <t>单位：万元</t>
    </r>
  </si>
  <si>
    <r>
      <rPr>
        <sz val="11"/>
        <rFont val="黑体"/>
        <family val="0"/>
      </rPr>
      <t>科目编码</t>
    </r>
  </si>
  <si>
    <r>
      <rPr>
        <sz val="11"/>
        <rFont val="黑体"/>
        <family val="0"/>
      </rPr>
      <t>科目名称</t>
    </r>
  </si>
  <si>
    <r>
      <rPr>
        <sz val="11"/>
        <color indexed="8"/>
        <rFont val="黑体"/>
        <family val="0"/>
      </rPr>
      <t>预算数</t>
    </r>
  </si>
  <si>
    <r>
      <rPr>
        <sz val="11"/>
        <color indexed="8"/>
        <rFont val="黑体"/>
        <family val="0"/>
      </rPr>
      <t>备注</t>
    </r>
  </si>
  <si>
    <r>
      <rPr>
        <b/>
        <sz val="11"/>
        <rFont val="宋体"/>
        <family val="0"/>
      </rPr>
      <t>一、全市地方一般公共预算收入合计</t>
    </r>
  </si>
  <si>
    <r>
      <t>  </t>
    </r>
    <r>
      <rPr>
        <sz val="11"/>
        <rFont val="宋体"/>
        <family val="0"/>
      </rPr>
      <t>（一）税收收入</t>
    </r>
  </si>
  <si>
    <r>
      <t>     </t>
    </r>
    <r>
      <rPr>
        <sz val="11"/>
        <rFont val="宋体"/>
        <family val="0"/>
      </rPr>
      <t>增值税</t>
    </r>
  </si>
  <si>
    <r>
      <t>     </t>
    </r>
    <r>
      <rPr>
        <sz val="11"/>
        <rFont val="宋体"/>
        <family val="0"/>
      </rPr>
      <t>企业所得税</t>
    </r>
  </si>
  <si>
    <r>
      <t>     </t>
    </r>
    <r>
      <rPr>
        <sz val="11"/>
        <rFont val="宋体"/>
        <family val="0"/>
      </rPr>
      <t>个人所得税</t>
    </r>
  </si>
  <si>
    <r>
      <t>     </t>
    </r>
    <r>
      <rPr>
        <sz val="11"/>
        <rFont val="宋体"/>
        <family val="0"/>
      </rPr>
      <t>资源税</t>
    </r>
  </si>
  <si>
    <r>
      <t>     </t>
    </r>
    <r>
      <rPr>
        <sz val="11"/>
        <rFont val="宋体"/>
        <family val="0"/>
      </rPr>
      <t>城市维护建设税</t>
    </r>
  </si>
  <si>
    <r>
      <t>     </t>
    </r>
    <r>
      <rPr>
        <sz val="11"/>
        <rFont val="宋体"/>
        <family val="0"/>
      </rPr>
      <t>房产税</t>
    </r>
  </si>
  <si>
    <r>
      <t>     </t>
    </r>
    <r>
      <rPr>
        <sz val="11"/>
        <rFont val="宋体"/>
        <family val="0"/>
      </rPr>
      <t>印花税</t>
    </r>
  </si>
  <si>
    <r>
      <t>     </t>
    </r>
    <r>
      <rPr>
        <sz val="11"/>
        <rFont val="宋体"/>
        <family val="0"/>
      </rPr>
      <t>城镇土地使用税</t>
    </r>
  </si>
  <si>
    <r>
      <t>     </t>
    </r>
    <r>
      <rPr>
        <sz val="11"/>
        <rFont val="宋体"/>
        <family val="0"/>
      </rPr>
      <t>土地增值税</t>
    </r>
  </si>
  <si>
    <r>
      <t>     </t>
    </r>
    <r>
      <rPr>
        <sz val="11"/>
        <rFont val="宋体"/>
        <family val="0"/>
      </rPr>
      <t>车船税</t>
    </r>
  </si>
  <si>
    <r>
      <t>     </t>
    </r>
    <r>
      <rPr>
        <sz val="11"/>
        <rFont val="宋体"/>
        <family val="0"/>
      </rPr>
      <t>耕地占用税</t>
    </r>
  </si>
  <si>
    <r>
      <t>     </t>
    </r>
    <r>
      <rPr>
        <sz val="11"/>
        <rFont val="宋体"/>
        <family val="0"/>
      </rPr>
      <t>契税</t>
    </r>
  </si>
  <si>
    <r>
      <t>     </t>
    </r>
    <r>
      <rPr>
        <sz val="11"/>
        <rFont val="宋体"/>
        <family val="0"/>
      </rPr>
      <t>烟叶税</t>
    </r>
  </si>
  <si>
    <r>
      <t xml:space="preserve">     </t>
    </r>
    <r>
      <rPr>
        <sz val="11"/>
        <rFont val="宋体"/>
        <family val="0"/>
      </rPr>
      <t>环境保护税</t>
    </r>
  </si>
  <si>
    <r>
      <t>     </t>
    </r>
    <r>
      <rPr>
        <sz val="11"/>
        <rFont val="宋体"/>
        <family val="0"/>
      </rPr>
      <t>其他税收收入</t>
    </r>
  </si>
  <si>
    <r>
      <t>  </t>
    </r>
    <r>
      <rPr>
        <sz val="11"/>
        <rFont val="宋体"/>
        <family val="0"/>
      </rPr>
      <t>（二）非税收入</t>
    </r>
  </si>
  <si>
    <r>
      <t>     </t>
    </r>
    <r>
      <rPr>
        <sz val="11"/>
        <rFont val="宋体"/>
        <family val="0"/>
      </rPr>
      <t>专项收入</t>
    </r>
  </si>
  <si>
    <r>
      <t>     </t>
    </r>
    <r>
      <rPr>
        <sz val="11"/>
        <rFont val="宋体"/>
        <family val="0"/>
      </rPr>
      <t>行政事业性收费收入</t>
    </r>
  </si>
  <si>
    <r>
      <t>     </t>
    </r>
    <r>
      <rPr>
        <sz val="11"/>
        <rFont val="宋体"/>
        <family val="0"/>
      </rPr>
      <t>罚没收入</t>
    </r>
  </si>
  <si>
    <r>
      <t>     </t>
    </r>
    <r>
      <rPr>
        <sz val="11"/>
        <rFont val="宋体"/>
        <family val="0"/>
      </rPr>
      <t>国有资本经营收入</t>
    </r>
  </si>
  <si>
    <r>
      <t>     </t>
    </r>
    <r>
      <rPr>
        <sz val="11"/>
        <rFont val="宋体"/>
        <family val="0"/>
      </rPr>
      <t>国有资源（资产）有偿使用收入</t>
    </r>
  </si>
  <si>
    <r>
      <t>     </t>
    </r>
    <r>
      <rPr>
        <sz val="11"/>
        <rFont val="宋体"/>
        <family val="0"/>
      </rPr>
      <t>捐赠收入</t>
    </r>
  </si>
  <si>
    <r>
      <t>     </t>
    </r>
    <r>
      <rPr>
        <sz val="11"/>
        <rFont val="宋体"/>
        <family val="0"/>
      </rPr>
      <t>政府住房基金收入</t>
    </r>
  </si>
  <si>
    <r>
      <t>     </t>
    </r>
    <r>
      <rPr>
        <sz val="11"/>
        <rFont val="宋体"/>
        <family val="0"/>
      </rPr>
      <t>其他收入</t>
    </r>
  </si>
  <si>
    <r>
      <rPr>
        <b/>
        <sz val="11"/>
        <color indexed="8"/>
        <rFont val="宋体"/>
        <family val="0"/>
      </rPr>
      <t>二、转移性收入合计</t>
    </r>
  </si>
  <si>
    <r>
      <t>  </t>
    </r>
    <r>
      <rPr>
        <sz val="11"/>
        <color indexed="8"/>
        <rFont val="宋体"/>
        <family val="0"/>
      </rPr>
      <t>（一）返还性收入</t>
    </r>
  </si>
  <si>
    <r>
      <t>  </t>
    </r>
    <r>
      <rPr>
        <sz val="11"/>
        <color indexed="8"/>
        <rFont val="宋体"/>
        <family val="0"/>
      </rPr>
      <t>（二）一般性转移支付收入</t>
    </r>
  </si>
  <si>
    <r>
      <t>  </t>
    </r>
    <r>
      <rPr>
        <sz val="11"/>
        <color indexed="8"/>
        <rFont val="宋体"/>
        <family val="0"/>
      </rPr>
      <t>（三）专项转移支付收入</t>
    </r>
  </si>
  <si>
    <r>
      <t>  </t>
    </r>
    <r>
      <rPr>
        <sz val="11"/>
        <color indexed="8"/>
        <rFont val="宋体"/>
        <family val="0"/>
      </rPr>
      <t>（四）上年结转收入</t>
    </r>
  </si>
  <si>
    <r>
      <t>  </t>
    </r>
    <r>
      <rPr>
        <sz val="11"/>
        <color indexed="8"/>
        <rFont val="宋体"/>
        <family val="0"/>
      </rPr>
      <t>（五）调入资金</t>
    </r>
  </si>
  <si>
    <r>
      <t xml:space="preserve"> </t>
    </r>
    <r>
      <rPr>
        <sz val="11"/>
        <color indexed="8"/>
        <rFont val="宋体"/>
        <family val="0"/>
      </rPr>
      <t>（六）债务转贷收入</t>
    </r>
  </si>
  <si>
    <r>
      <t xml:space="preserve"> </t>
    </r>
    <r>
      <rPr>
        <sz val="11"/>
        <color indexed="8"/>
        <rFont val="宋体"/>
        <family val="0"/>
      </rPr>
      <t>（七）动用预算稳定调节基金</t>
    </r>
  </si>
  <si>
    <r>
      <rPr>
        <b/>
        <sz val="11"/>
        <color indexed="8"/>
        <rFont val="宋体"/>
        <family val="0"/>
      </rPr>
      <t>收</t>
    </r>
    <r>
      <rPr>
        <b/>
        <sz val="11"/>
        <color indexed="8"/>
        <rFont val="Times New Roman"/>
        <family val="0"/>
      </rPr>
      <t>    </t>
    </r>
    <r>
      <rPr>
        <b/>
        <sz val="11"/>
        <color indexed="8"/>
        <rFont val="宋体"/>
        <family val="0"/>
      </rPr>
      <t>入</t>
    </r>
    <r>
      <rPr>
        <b/>
        <sz val="11"/>
        <color indexed="8"/>
        <rFont val="Times New Roman"/>
        <family val="0"/>
      </rPr>
      <t>    </t>
    </r>
    <r>
      <rPr>
        <b/>
        <sz val="11"/>
        <color indexed="8"/>
        <rFont val="宋体"/>
        <family val="0"/>
      </rPr>
      <t>总</t>
    </r>
    <r>
      <rPr>
        <b/>
        <sz val="11"/>
        <color indexed="8"/>
        <rFont val="Times New Roman"/>
        <family val="0"/>
      </rPr>
      <t>    </t>
    </r>
    <r>
      <rPr>
        <b/>
        <sz val="11"/>
        <color indexed="8"/>
        <rFont val="宋体"/>
        <family val="0"/>
      </rPr>
      <t>计</t>
    </r>
  </si>
  <si>
    <r>
      <rPr>
        <sz val="12"/>
        <rFont val="黑体"/>
        <family val="0"/>
      </rPr>
      <t>附表</t>
    </r>
    <r>
      <rPr>
        <sz val="12"/>
        <rFont val="Times New Roman"/>
        <family val="0"/>
      </rPr>
      <t>21</t>
    </r>
  </si>
  <si>
    <r>
      <t>全市</t>
    </r>
    <r>
      <rPr>
        <sz val="20"/>
        <rFont val="Times New Roman"/>
        <family val="0"/>
      </rPr>
      <t>2022</t>
    </r>
    <r>
      <rPr>
        <sz val="20"/>
        <rFont val="方正大标宋简体"/>
        <family val="0"/>
      </rPr>
      <t>年一般公共预算支出表</t>
    </r>
  </si>
  <si>
    <r>
      <rPr>
        <sz val="11"/>
        <rFont val="宋体"/>
        <family val="0"/>
      </rPr>
      <t>单位</t>
    </r>
    <r>
      <rPr>
        <sz val="11"/>
        <rFont val="Times New Roman"/>
        <family val="0"/>
      </rPr>
      <t>:</t>
    </r>
    <r>
      <rPr>
        <sz val="11"/>
        <rFont val="宋体"/>
        <family val="0"/>
      </rPr>
      <t>万元</t>
    </r>
  </si>
  <si>
    <t>科目编码</t>
  </si>
  <si>
    <t>科目名称</t>
  </si>
  <si>
    <t>预算数</t>
  </si>
  <si>
    <t>全市地方一般公共预算支出合计</t>
  </si>
  <si>
    <t>一、一般公共服务支出</t>
  </si>
  <si>
    <t>二、国防支出</t>
  </si>
  <si>
    <t>二、公共安全支出</t>
  </si>
  <si>
    <t>三、教育支出</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</si>
  <si>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</si>
  <si>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</si>
  <si>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</si>
  <si>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</si>
  <si>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</si>
  <si>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</si>
  <si>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</si>
  <si>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</si>
  <si>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</si>
  <si>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</si>
  <si>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</si>
  <si>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</si>
  <si>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</si>
  <si>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</si>
  <si>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</si>
  <si>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</si>
  <si>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二十、预备费</t>
  </si>
  <si>
    <t>二十一、其他支出</t>
  </si>
  <si>
    <t>二十二、债务付息支出</t>
  </si>
  <si>
    <t>二十三、债务发行费用支出</t>
  </si>
  <si>
    <t>转移性支出合计</t>
  </si>
  <si>
    <t>转移性支出</t>
  </si>
  <si>
    <r>
      <t xml:space="preserve">  </t>
    </r>
    <r>
      <rPr>
        <sz val="11"/>
        <rFont val="宋体"/>
        <family val="0"/>
      </rPr>
      <t>上解支出</t>
    </r>
  </si>
  <si>
    <t xml:space="preserve"> 年终结余</t>
  </si>
  <si>
    <t xml:space="preserve"> 安排预算稳定调节基金</t>
  </si>
  <si>
    <t>债务还本支出</t>
  </si>
  <si>
    <r>
      <t xml:space="preserve">  </t>
    </r>
    <r>
      <rPr>
        <sz val="11"/>
        <rFont val="宋体"/>
        <family val="0"/>
      </rPr>
      <t>地方政府一般债务还本支出</t>
    </r>
  </si>
  <si>
    <r>
      <t>支</t>
    </r>
    <r>
      <rPr>
        <b/>
        <sz val="11"/>
        <rFont val="Times New Roman"/>
        <family val="0"/>
      </rPr>
      <t xml:space="preserve">    </t>
    </r>
    <r>
      <rPr>
        <b/>
        <sz val="11"/>
        <rFont val="宋体"/>
        <family val="0"/>
      </rPr>
      <t>出</t>
    </r>
    <r>
      <rPr>
        <b/>
        <sz val="11"/>
        <rFont val="Times New Roman"/>
        <family val="0"/>
      </rPr>
      <t xml:space="preserve">   </t>
    </r>
    <r>
      <rPr>
        <b/>
        <sz val="11"/>
        <rFont val="宋体"/>
        <family val="0"/>
      </rPr>
      <t>总</t>
    </r>
    <r>
      <rPr>
        <b/>
        <sz val="11"/>
        <rFont val="Times New Roman"/>
        <family val="0"/>
      </rPr>
      <t xml:space="preserve">  </t>
    </r>
    <r>
      <rPr>
        <b/>
        <sz val="11"/>
        <rFont val="宋体"/>
        <family val="0"/>
      </rPr>
      <t>计</t>
    </r>
  </si>
  <si>
    <r>
      <rPr>
        <sz val="12"/>
        <rFont val="黑体"/>
        <family val="0"/>
      </rPr>
      <t>附表</t>
    </r>
    <r>
      <rPr>
        <sz val="12"/>
        <rFont val="Times New Roman"/>
        <family val="0"/>
      </rPr>
      <t>22</t>
    </r>
  </si>
  <si>
    <r>
      <rPr>
        <sz val="20"/>
        <color indexed="8"/>
        <rFont val="方正大标宋简体"/>
        <family val="0"/>
      </rPr>
      <t>市本级</t>
    </r>
    <r>
      <rPr>
        <sz val="20"/>
        <color indexed="8"/>
        <rFont val="Times New Roman"/>
        <family val="0"/>
      </rPr>
      <t>2022</t>
    </r>
    <r>
      <rPr>
        <sz val="20"/>
        <color indexed="8"/>
        <rFont val="方正大标宋简体"/>
        <family val="0"/>
      </rPr>
      <t>年一般公共预算收入明细表</t>
    </r>
  </si>
  <si>
    <r>
      <rPr>
        <sz val="11"/>
        <rFont val="黑体"/>
        <family val="0"/>
      </rPr>
      <t>科目</t>
    </r>
  </si>
  <si>
    <r>
      <rPr>
        <sz val="11"/>
        <color indexed="8"/>
        <rFont val="黑体"/>
        <family val="0"/>
      </rPr>
      <t>项</t>
    </r>
    <r>
      <rPr>
        <sz val="11"/>
        <color indexed="8"/>
        <rFont val="Times New Roman"/>
        <family val="0"/>
      </rPr>
      <t>        </t>
    </r>
    <r>
      <rPr>
        <sz val="11"/>
        <color indexed="8"/>
        <rFont val="黑体"/>
        <family val="0"/>
      </rPr>
      <t>目</t>
    </r>
  </si>
  <si>
    <t>一、市本级地方一般公共预算收入</t>
  </si>
  <si>
    <r>
      <t>  </t>
    </r>
    <r>
      <rPr>
        <sz val="11"/>
        <color indexed="8"/>
        <rFont val="宋体"/>
        <family val="0"/>
      </rPr>
      <t>（一）税收收入</t>
    </r>
  </si>
  <si>
    <r>
      <t>     </t>
    </r>
    <r>
      <rPr>
        <sz val="11"/>
        <color indexed="8"/>
        <rFont val="宋体"/>
        <family val="0"/>
      </rPr>
      <t>增值税</t>
    </r>
  </si>
  <si>
    <r>
      <t>     </t>
    </r>
    <r>
      <rPr>
        <sz val="11"/>
        <color indexed="8"/>
        <rFont val="宋体"/>
        <family val="0"/>
      </rPr>
      <t>企业所得税</t>
    </r>
  </si>
  <si>
    <r>
      <t>     </t>
    </r>
    <r>
      <rPr>
        <sz val="11"/>
        <color indexed="8"/>
        <rFont val="宋体"/>
        <family val="0"/>
      </rPr>
      <t>个人所得税</t>
    </r>
  </si>
  <si>
    <r>
      <t>     </t>
    </r>
    <r>
      <rPr>
        <sz val="11"/>
        <color indexed="8"/>
        <rFont val="宋体"/>
        <family val="0"/>
      </rPr>
      <t>资源税</t>
    </r>
  </si>
  <si>
    <r>
      <t>     </t>
    </r>
    <r>
      <rPr>
        <sz val="11"/>
        <color indexed="8"/>
        <rFont val="宋体"/>
        <family val="0"/>
      </rPr>
      <t>城市维护建设税</t>
    </r>
  </si>
  <si>
    <r>
      <t>     </t>
    </r>
    <r>
      <rPr>
        <sz val="11"/>
        <color indexed="8"/>
        <rFont val="宋体"/>
        <family val="0"/>
      </rPr>
      <t>房产税</t>
    </r>
  </si>
  <si>
    <r>
      <t>     </t>
    </r>
    <r>
      <rPr>
        <sz val="11"/>
        <color indexed="8"/>
        <rFont val="宋体"/>
        <family val="0"/>
      </rPr>
      <t>印花税</t>
    </r>
  </si>
  <si>
    <r>
      <t>     </t>
    </r>
    <r>
      <rPr>
        <sz val="11"/>
        <color indexed="8"/>
        <rFont val="宋体"/>
        <family val="0"/>
      </rPr>
      <t>城镇土地使用税</t>
    </r>
  </si>
  <si>
    <r>
      <t>     </t>
    </r>
    <r>
      <rPr>
        <sz val="11"/>
        <color indexed="8"/>
        <rFont val="宋体"/>
        <family val="0"/>
      </rPr>
      <t>土地增值税</t>
    </r>
  </si>
  <si>
    <r>
      <t>     </t>
    </r>
    <r>
      <rPr>
        <sz val="11"/>
        <color indexed="8"/>
        <rFont val="宋体"/>
        <family val="0"/>
      </rPr>
      <t>车船税</t>
    </r>
  </si>
  <si>
    <r>
      <t>     </t>
    </r>
    <r>
      <rPr>
        <sz val="11"/>
        <color indexed="8"/>
        <rFont val="宋体"/>
        <family val="0"/>
      </rPr>
      <t>耕地占用税</t>
    </r>
  </si>
  <si>
    <r>
      <t>     </t>
    </r>
    <r>
      <rPr>
        <sz val="11"/>
        <color indexed="8"/>
        <rFont val="宋体"/>
        <family val="0"/>
      </rPr>
      <t>契税</t>
    </r>
  </si>
  <si>
    <r>
      <t>     </t>
    </r>
    <r>
      <rPr>
        <sz val="11"/>
        <color indexed="8"/>
        <rFont val="宋体"/>
        <family val="0"/>
      </rPr>
      <t>烟叶税</t>
    </r>
  </si>
  <si>
    <r>
      <t xml:space="preserve">     </t>
    </r>
    <r>
      <rPr>
        <sz val="11"/>
        <color indexed="8"/>
        <rFont val="宋体"/>
        <family val="0"/>
      </rPr>
      <t>环境保护税</t>
    </r>
  </si>
  <si>
    <r>
      <t>     </t>
    </r>
    <r>
      <rPr>
        <sz val="11"/>
        <color indexed="8"/>
        <rFont val="宋体"/>
        <family val="0"/>
      </rPr>
      <t>其他税收收入</t>
    </r>
  </si>
  <si>
    <r>
      <t>  </t>
    </r>
    <r>
      <rPr>
        <sz val="11"/>
        <color indexed="8"/>
        <rFont val="宋体"/>
        <family val="0"/>
      </rPr>
      <t>（二）非税收入</t>
    </r>
  </si>
  <si>
    <r>
      <t>     </t>
    </r>
    <r>
      <rPr>
        <sz val="11"/>
        <color indexed="8"/>
        <rFont val="宋体"/>
        <family val="0"/>
      </rPr>
      <t>专项收入</t>
    </r>
  </si>
  <si>
    <r>
      <t>     </t>
    </r>
    <r>
      <rPr>
        <sz val="11"/>
        <color indexed="8"/>
        <rFont val="宋体"/>
        <family val="0"/>
      </rPr>
      <t>行政事业性收费收入</t>
    </r>
  </si>
  <si>
    <r>
      <t>     </t>
    </r>
    <r>
      <rPr>
        <sz val="11"/>
        <color indexed="8"/>
        <rFont val="宋体"/>
        <family val="0"/>
      </rPr>
      <t>罚没收入</t>
    </r>
  </si>
  <si>
    <r>
      <t>     </t>
    </r>
    <r>
      <rPr>
        <sz val="11"/>
        <color indexed="8"/>
        <rFont val="宋体"/>
        <family val="0"/>
      </rPr>
      <t>国有资本经营收入</t>
    </r>
  </si>
  <si>
    <r>
      <t>     </t>
    </r>
    <r>
      <rPr>
        <sz val="11"/>
        <color indexed="8"/>
        <rFont val="宋体"/>
        <family val="0"/>
      </rPr>
      <t>国有资源（资产）有偿使用收入</t>
    </r>
  </si>
  <si>
    <r>
      <t>     </t>
    </r>
    <r>
      <rPr>
        <sz val="11"/>
        <color indexed="8"/>
        <rFont val="宋体"/>
        <family val="0"/>
      </rPr>
      <t>捐赠收入</t>
    </r>
  </si>
  <si>
    <r>
      <t>     </t>
    </r>
    <r>
      <rPr>
        <sz val="11"/>
        <color indexed="8"/>
        <rFont val="宋体"/>
        <family val="0"/>
      </rPr>
      <t>政府住房基金收入</t>
    </r>
  </si>
  <si>
    <r>
      <t>     </t>
    </r>
    <r>
      <rPr>
        <sz val="11"/>
        <color indexed="8"/>
        <rFont val="宋体"/>
        <family val="0"/>
      </rPr>
      <t>其他收入</t>
    </r>
  </si>
  <si>
    <r>
      <rPr>
        <sz val="11"/>
        <color indexed="8"/>
        <rFont val="宋体"/>
        <family val="0"/>
      </rPr>
      <t>二、转移性收入</t>
    </r>
  </si>
  <si>
    <r>
      <t xml:space="preserve">  </t>
    </r>
    <r>
      <rPr>
        <sz val="11"/>
        <color indexed="8"/>
        <rFont val="宋体"/>
        <family val="0"/>
      </rPr>
      <t>其它返还性收入</t>
    </r>
  </si>
  <si>
    <r>
      <t xml:space="preserve">    </t>
    </r>
    <r>
      <rPr>
        <sz val="11"/>
        <color indexed="8"/>
        <rFont val="宋体"/>
        <family val="0"/>
      </rPr>
      <t>体制补助收入</t>
    </r>
  </si>
  <si>
    <r>
      <t>    </t>
    </r>
    <r>
      <rPr>
        <sz val="11"/>
        <color indexed="8"/>
        <rFont val="宋体"/>
        <family val="0"/>
      </rPr>
      <t>均衡性转移支付收入</t>
    </r>
  </si>
  <si>
    <r>
      <t>    </t>
    </r>
    <r>
      <rPr>
        <sz val="11"/>
        <color indexed="8"/>
        <rFont val="宋体"/>
        <family val="0"/>
      </rPr>
      <t>县级基本财力保障机制奖补资金收入</t>
    </r>
  </si>
  <si>
    <r>
      <t>    </t>
    </r>
    <r>
      <rPr>
        <sz val="11"/>
        <color indexed="8"/>
        <rFont val="宋体"/>
        <family val="0"/>
      </rPr>
      <t>结算补助收入</t>
    </r>
  </si>
  <si>
    <t>税收收入-34142-3900万元后和预算财力89180对比，多余部分在这里以负数反映</t>
  </si>
  <si>
    <r>
      <t>    </t>
    </r>
    <r>
      <rPr>
        <sz val="11"/>
        <color indexed="8"/>
        <rFont val="宋体"/>
        <family val="0"/>
      </rPr>
      <t>基层公检法司转移支付收入</t>
    </r>
  </si>
  <si>
    <r>
      <t>    </t>
    </r>
    <r>
      <rPr>
        <sz val="11"/>
        <color indexed="8"/>
        <rFont val="宋体"/>
        <family val="0"/>
      </rPr>
      <t>城乡义务教育转移支付收入</t>
    </r>
  </si>
  <si>
    <r>
      <t>    </t>
    </r>
    <r>
      <rPr>
        <sz val="11"/>
        <color indexed="8"/>
        <rFont val="宋体"/>
        <family val="0"/>
      </rPr>
      <t>基本养老金转移支付收入</t>
    </r>
  </si>
  <si>
    <r>
      <t>    </t>
    </r>
    <r>
      <rPr>
        <sz val="11"/>
        <color indexed="8"/>
        <rFont val="宋体"/>
        <family val="0"/>
      </rPr>
      <t>产粮大县奖励资金收入</t>
    </r>
  </si>
  <si>
    <r>
      <t>    </t>
    </r>
    <r>
      <rPr>
        <sz val="11"/>
        <color indexed="8"/>
        <rFont val="宋体"/>
        <family val="0"/>
      </rPr>
      <t>重点生态功能区转移支付收入</t>
    </r>
  </si>
  <si>
    <r>
      <t>    </t>
    </r>
    <r>
      <rPr>
        <sz val="11"/>
        <color indexed="8"/>
        <rFont val="宋体"/>
        <family val="0"/>
      </rPr>
      <t>固定数额补助收入</t>
    </r>
  </si>
  <si>
    <r>
      <t xml:space="preserve">    </t>
    </r>
    <r>
      <rPr>
        <sz val="11"/>
        <color indexed="8"/>
        <rFont val="宋体"/>
        <family val="0"/>
      </rPr>
      <t>革命老区转移支付收入</t>
    </r>
  </si>
  <si>
    <t xml:space="preserve">1100229  </t>
  </si>
  <si>
    <r>
      <t xml:space="preserve">  </t>
    </r>
    <r>
      <rPr>
        <sz val="11"/>
        <rFont val="宋体"/>
        <family val="0"/>
      </rPr>
      <t>民族地区转移支付收入</t>
    </r>
  </si>
  <si>
    <r>
      <t>    </t>
    </r>
    <r>
      <rPr>
        <sz val="11"/>
        <color indexed="8"/>
        <rFont val="宋体"/>
        <family val="0"/>
      </rPr>
      <t>一般公共服务共同财政事权转移支付收入</t>
    </r>
  </si>
  <si>
    <r>
      <t xml:space="preserve">    </t>
    </r>
    <r>
      <rPr>
        <sz val="11"/>
        <color indexed="8"/>
        <rFont val="宋体"/>
        <family val="0"/>
      </rPr>
      <t>外交共同财政事权转移支付收入</t>
    </r>
  </si>
  <si>
    <r>
      <t xml:space="preserve">    </t>
    </r>
    <r>
      <rPr>
        <sz val="11"/>
        <color indexed="8"/>
        <rFont val="宋体"/>
        <family val="0"/>
      </rPr>
      <t>国防支出共同财政事权转移支付收入</t>
    </r>
  </si>
  <si>
    <r>
      <t>    </t>
    </r>
    <r>
      <rPr>
        <sz val="11"/>
        <color indexed="8"/>
        <rFont val="宋体"/>
        <family val="0"/>
      </rPr>
      <t>公共安全共同财政事权转移支付收入</t>
    </r>
  </si>
  <si>
    <r>
      <t>    </t>
    </r>
    <r>
      <rPr>
        <sz val="11"/>
        <color indexed="8"/>
        <rFont val="宋体"/>
        <family val="0"/>
      </rPr>
      <t>教育共同财政事权转移支付收入</t>
    </r>
  </si>
  <si>
    <r>
      <t>    </t>
    </r>
    <r>
      <rPr>
        <sz val="11"/>
        <color indexed="8"/>
        <rFont val="宋体"/>
        <family val="0"/>
      </rPr>
      <t>科学技术共同财政事权转移支付收入</t>
    </r>
  </si>
  <si>
    <r>
      <t>    </t>
    </r>
    <r>
      <rPr>
        <sz val="11"/>
        <color indexed="8"/>
        <rFont val="宋体"/>
        <family val="0"/>
      </rPr>
      <t>文化旅游体育与传媒共同财政事权转移支付收入</t>
    </r>
  </si>
  <si>
    <r>
      <t>    </t>
    </r>
    <r>
      <rPr>
        <sz val="11"/>
        <color indexed="8"/>
        <rFont val="宋体"/>
        <family val="0"/>
      </rPr>
      <t>社会保障和就业共同财政事权转移支付收入</t>
    </r>
  </si>
  <si>
    <r>
      <t>    </t>
    </r>
    <r>
      <rPr>
        <sz val="11"/>
        <color indexed="8"/>
        <rFont val="宋体"/>
        <family val="0"/>
      </rPr>
      <t>卫生健康共同财政事权转移支付收入</t>
    </r>
  </si>
  <si>
    <r>
      <t>    </t>
    </r>
    <r>
      <rPr>
        <sz val="11"/>
        <color indexed="8"/>
        <rFont val="宋体"/>
        <family val="0"/>
      </rPr>
      <t>节能环保</t>
    </r>
    <r>
      <rPr>
        <sz val="11"/>
        <color indexed="8"/>
        <rFont val="Times New Roman"/>
        <family val="0"/>
      </rPr>
      <t> </t>
    </r>
    <r>
      <rPr>
        <sz val="11"/>
        <color indexed="8"/>
        <rFont val="宋体"/>
        <family val="0"/>
      </rPr>
      <t>共同财政事权转移支付收入</t>
    </r>
  </si>
  <si>
    <r>
      <t>    </t>
    </r>
    <r>
      <rPr>
        <sz val="11"/>
        <color indexed="8"/>
        <rFont val="宋体"/>
        <family val="0"/>
      </rPr>
      <t>城乡社区共同财政事权转移支付收入</t>
    </r>
  </si>
  <si>
    <r>
      <t>    </t>
    </r>
    <r>
      <rPr>
        <sz val="11"/>
        <color indexed="8"/>
        <rFont val="宋体"/>
        <family val="0"/>
      </rPr>
      <t>农林水</t>
    </r>
    <r>
      <rPr>
        <sz val="11"/>
        <color indexed="8"/>
        <rFont val="Times New Roman"/>
        <family val="0"/>
      </rPr>
      <t> </t>
    </r>
    <r>
      <rPr>
        <sz val="11"/>
        <color indexed="8"/>
        <rFont val="宋体"/>
        <family val="0"/>
      </rPr>
      <t>共同财政事权转移支付收入</t>
    </r>
  </si>
  <si>
    <r>
      <t>    </t>
    </r>
    <r>
      <rPr>
        <sz val="11"/>
        <color indexed="8"/>
        <rFont val="宋体"/>
        <family val="0"/>
      </rPr>
      <t>交通运输</t>
    </r>
    <r>
      <rPr>
        <sz val="11"/>
        <color indexed="8"/>
        <rFont val="Times New Roman"/>
        <family val="0"/>
      </rPr>
      <t> </t>
    </r>
    <r>
      <rPr>
        <sz val="11"/>
        <color indexed="8"/>
        <rFont val="宋体"/>
        <family val="0"/>
      </rPr>
      <t>共同财政事权转移支付收入</t>
    </r>
  </si>
  <si>
    <r>
      <t>    </t>
    </r>
    <r>
      <rPr>
        <sz val="11"/>
        <color indexed="8"/>
        <rFont val="宋体"/>
        <family val="0"/>
      </rPr>
      <t>资源勘探工业信息等共同财政事权转移支付收入</t>
    </r>
  </si>
  <si>
    <r>
      <t>    </t>
    </r>
    <r>
      <rPr>
        <sz val="11"/>
        <color indexed="8"/>
        <rFont val="宋体"/>
        <family val="0"/>
      </rPr>
      <t>商业服务业等</t>
    </r>
    <r>
      <rPr>
        <sz val="11"/>
        <color indexed="8"/>
        <rFont val="Times New Roman"/>
        <family val="0"/>
      </rPr>
      <t> </t>
    </r>
    <r>
      <rPr>
        <sz val="11"/>
        <color indexed="8"/>
        <rFont val="宋体"/>
        <family val="0"/>
      </rPr>
      <t>共同财政事权转移支付收入</t>
    </r>
  </si>
  <si>
    <r>
      <t>    </t>
    </r>
    <r>
      <rPr>
        <sz val="11"/>
        <color indexed="8"/>
        <rFont val="宋体"/>
        <family val="0"/>
      </rPr>
      <t>金融共同财政事权转移支付收入</t>
    </r>
  </si>
  <si>
    <r>
      <t>    </t>
    </r>
    <r>
      <rPr>
        <sz val="11"/>
        <color indexed="8"/>
        <rFont val="宋体"/>
        <family val="0"/>
      </rPr>
      <t>自然资源海洋气象等共同财政事权转移支付收入</t>
    </r>
  </si>
  <si>
    <r>
      <t>    </t>
    </r>
    <r>
      <rPr>
        <sz val="11"/>
        <color indexed="8"/>
        <rFont val="宋体"/>
        <family val="0"/>
      </rPr>
      <t>住房保障共同财政事权转移支付收入</t>
    </r>
  </si>
  <si>
    <r>
      <t>    </t>
    </r>
    <r>
      <rPr>
        <sz val="11"/>
        <color indexed="8"/>
        <rFont val="宋体"/>
        <family val="0"/>
      </rPr>
      <t>粮油物资储备共同财政事权转移支付收入</t>
    </r>
  </si>
  <si>
    <r>
      <t xml:space="preserve">    </t>
    </r>
    <r>
      <rPr>
        <sz val="11"/>
        <color indexed="8"/>
        <rFont val="宋体"/>
        <family val="0"/>
      </rPr>
      <t>灾害防治及应急管理共同财政事权转移支付收入</t>
    </r>
  </si>
  <si>
    <r>
      <t>    </t>
    </r>
    <r>
      <rPr>
        <sz val="11"/>
        <color indexed="8"/>
        <rFont val="宋体"/>
        <family val="0"/>
      </rPr>
      <t>其他共同财政事权转移支付收入</t>
    </r>
  </si>
  <si>
    <r>
      <t xml:space="preserve">    </t>
    </r>
    <r>
      <rPr>
        <sz val="11"/>
        <color indexed="8"/>
        <rFont val="宋体"/>
        <family val="0"/>
      </rPr>
      <t>其他一般性转移支付收入</t>
    </r>
  </si>
  <si>
    <r>
      <t>    </t>
    </r>
    <r>
      <rPr>
        <sz val="11"/>
        <color indexed="8"/>
        <rFont val="宋体"/>
        <family val="0"/>
      </rPr>
      <t>一般公共服务</t>
    </r>
    <r>
      <rPr>
        <sz val="11"/>
        <color indexed="8"/>
        <rFont val="Times New Roman"/>
        <family val="0"/>
      </rPr>
      <t> </t>
    </r>
  </si>
  <si>
    <r>
      <t xml:space="preserve">    </t>
    </r>
    <r>
      <rPr>
        <sz val="11"/>
        <color indexed="8"/>
        <rFont val="宋体"/>
        <family val="0"/>
      </rPr>
      <t>外交</t>
    </r>
  </si>
  <si>
    <r>
      <t xml:space="preserve">    </t>
    </r>
    <r>
      <rPr>
        <sz val="11"/>
        <color indexed="8"/>
        <rFont val="宋体"/>
        <family val="0"/>
      </rPr>
      <t>国防支出</t>
    </r>
  </si>
  <si>
    <r>
      <t>    </t>
    </r>
    <r>
      <rPr>
        <sz val="11"/>
        <color indexed="8"/>
        <rFont val="宋体"/>
        <family val="0"/>
      </rPr>
      <t>公共安全</t>
    </r>
  </si>
  <si>
    <r>
      <t>    </t>
    </r>
    <r>
      <rPr>
        <sz val="11"/>
        <color indexed="8"/>
        <rFont val="宋体"/>
        <family val="0"/>
      </rPr>
      <t>教育</t>
    </r>
  </si>
  <si>
    <r>
      <t>    </t>
    </r>
    <r>
      <rPr>
        <sz val="11"/>
        <color indexed="8"/>
        <rFont val="宋体"/>
        <family val="0"/>
      </rPr>
      <t>科学技术</t>
    </r>
  </si>
  <si>
    <r>
      <t>    </t>
    </r>
    <r>
      <rPr>
        <sz val="11"/>
        <color indexed="8"/>
        <rFont val="宋体"/>
        <family val="0"/>
      </rPr>
      <t>文化旅游体育与传媒</t>
    </r>
  </si>
  <si>
    <r>
      <t>    </t>
    </r>
    <r>
      <rPr>
        <sz val="11"/>
        <color indexed="8"/>
        <rFont val="宋体"/>
        <family val="0"/>
      </rPr>
      <t>社会保障和就业</t>
    </r>
  </si>
  <si>
    <r>
      <t>    </t>
    </r>
    <r>
      <rPr>
        <sz val="11"/>
        <color indexed="8"/>
        <rFont val="宋体"/>
        <family val="0"/>
      </rPr>
      <t>卫生健康</t>
    </r>
  </si>
  <si>
    <r>
      <t>    </t>
    </r>
    <r>
      <rPr>
        <sz val="11"/>
        <color indexed="8"/>
        <rFont val="宋体"/>
        <family val="0"/>
      </rPr>
      <t>节能环保</t>
    </r>
    <r>
      <rPr>
        <sz val="11"/>
        <color indexed="8"/>
        <rFont val="Times New Roman"/>
        <family val="0"/>
      </rPr>
      <t> </t>
    </r>
  </si>
  <si>
    <r>
      <t>    </t>
    </r>
    <r>
      <rPr>
        <sz val="11"/>
        <color indexed="8"/>
        <rFont val="宋体"/>
        <family val="0"/>
      </rPr>
      <t>城乡社区</t>
    </r>
  </si>
  <si>
    <r>
      <t>    </t>
    </r>
    <r>
      <rPr>
        <sz val="11"/>
        <color indexed="8"/>
        <rFont val="宋体"/>
        <family val="0"/>
      </rPr>
      <t>农林水</t>
    </r>
    <r>
      <rPr>
        <sz val="11"/>
        <color indexed="8"/>
        <rFont val="Times New Roman"/>
        <family val="0"/>
      </rPr>
      <t> </t>
    </r>
  </si>
  <si>
    <r>
      <t>    </t>
    </r>
    <r>
      <rPr>
        <sz val="11"/>
        <color indexed="8"/>
        <rFont val="宋体"/>
        <family val="0"/>
      </rPr>
      <t>交通运输</t>
    </r>
    <r>
      <rPr>
        <sz val="11"/>
        <color indexed="8"/>
        <rFont val="Times New Roman"/>
        <family val="0"/>
      </rPr>
      <t> </t>
    </r>
  </si>
  <si>
    <r>
      <t>    </t>
    </r>
    <r>
      <rPr>
        <sz val="11"/>
        <color indexed="8"/>
        <rFont val="宋体"/>
        <family val="0"/>
      </rPr>
      <t>资源勘探工业信息等</t>
    </r>
  </si>
  <si>
    <r>
      <t>    </t>
    </r>
    <r>
      <rPr>
        <sz val="11"/>
        <color indexed="8"/>
        <rFont val="宋体"/>
        <family val="0"/>
      </rPr>
      <t>商业服务业等</t>
    </r>
    <r>
      <rPr>
        <sz val="11"/>
        <color indexed="8"/>
        <rFont val="Times New Roman"/>
        <family val="0"/>
      </rPr>
      <t> </t>
    </r>
  </si>
  <si>
    <r>
      <t>    </t>
    </r>
    <r>
      <rPr>
        <sz val="11"/>
        <color indexed="8"/>
        <rFont val="宋体"/>
        <family val="0"/>
      </rPr>
      <t>金融</t>
    </r>
  </si>
  <si>
    <r>
      <t>    </t>
    </r>
    <r>
      <rPr>
        <sz val="11"/>
        <color indexed="8"/>
        <rFont val="宋体"/>
        <family val="0"/>
      </rPr>
      <t>自然资源海洋气象等</t>
    </r>
  </si>
  <si>
    <r>
      <t>    </t>
    </r>
    <r>
      <rPr>
        <sz val="11"/>
        <color indexed="8"/>
        <rFont val="宋体"/>
        <family val="0"/>
      </rPr>
      <t>住房保障</t>
    </r>
  </si>
  <si>
    <r>
      <t>    </t>
    </r>
    <r>
      <rPr>
        <sz val="11"/>
        <color indexed="8"/>
        <rFont val="宋体"/>
        <family val="0"/>
      </rPr>
      <t>粮油物资储备</t>
    </r>
  </si>
  <si>
    <r>
      <t xml:space="preserve">  </t>
    </r>
    <r>
      <rPr>
        <sz val="11"/>
        <rFont val="宋体"/>
        <family val="0"/>
      </rPr>
      <t>灾害防治及应急管理</t>
    </r>
  </si>
  <si>
    <r>
      <t>    </t>
    </r>
    <r>
      <rPr>
        <sz val="11"/>
        <color indexed="8"/>
        <rFont val="宋体"/>
        <family val="0"/>
      </rPr>
      <t>其他收入</t>
    </r>
  </si>
  <si>
    <r>
      <t>  </t>
    </r>
    <r>
      <rPr>
        <sz val="11"/>
        <color indexed="8"/>
        <rFont val="宋体"/>
        <family val="0"/>
      </rPr>
      <t>（四）下级上解收入</t>
    </r>
  </si>
  <si>
    <r>
      <t>    </t>
    </r>
    <r>
      <rPr>
        <sz val="11"/>
        <color indexed="8"/>
        <rFont val="宋体"/>
        <family val="0"/>
      </rPr>
      <t>体制上解收入</t>
    </r>
  </si>
  <si>
    <r>
      <t>    </t>
    </r>
    <r>
      <rPr>
        <sz val="11"/>
        <color indexed="8"/>
        <rFont val="宋体"/>
        <family val="0"/>
      </rPr>
      <t>专项上解收入</t>
    </r>
  </si>
  <si>
    <r>
      <t>  </t>
    </r>
    <r>
      <rPr>
        <sz val="11"/>
        <color indexed="8"/>
        <rFont val="宋体"/>
        <family val="0"/>
      </rPr>
      <t>（五）上年结转收入</t>
    </r>
  </si>
  <si>
    <r>
      <t>    </t>
    </r>
    <r>
      <rPr>
        <sz val="11"/>
        <color indexed="8"/>
        <rFont val="宋体"/>
        <family val="0"/>
      </rPr>
      <t>上年专项结转</t>
    </r>
  </si>
  <si>
    <r>
      <t>上年结转填列</t>
    </r>
    <r>
      <rPr>
        <sz val="11"/>
        <rFont val="Times New Roman"/>
        <family val="0"/>
      </rPr>
      <t>2021</t>
    </r>
    <r>
      <rPr>
        <sz val="11"/>
        <rFont val="宋体"/>
        <family val="0"/>
      </rPr>
      <t>年转预算稳定调节基金后的结余数</t>
    </r>
  </si>
  <si>
    <r>
      <t>  </t>
    </r>
    <r>
      <rPr>
        <sz val="11"/>
        <color indexed="8"/>
        <rFont val="宋体"/>
        <family val="0"/>
      </rPr>
      <t>（六）调入资金</t>
    </r>
  </si>
  <si>
    <r>
      <t xml:space="preserve">   </t>
    </r>
    <r>
      <rPr>
        <sz val="11"/>
        <color indexed="8"/>
        <rFont val="宋体"/>
        <family val="0"/>
      </rPr>
      <t>调入一般公共预算资金</t>
    </r>
  </si>
  <si>
    <r>
      <t xml:space="preserve">          </t>
    </r>
    <r>
      <rPr>
        <sz val="11"/>
        <color indexed="8"/>
        <rFont val="宋体"/>
        <family val="0"/>
      </rPr>
      <t>从政府性基金预算调入一般公共预算资金</t>
    </r>
  </si>
  <si>
    <r>
      <t xml:space="preserve">          </t>
    </r>
    <r>
      <rPr>
        <sz val="11"/>
        <color indexed="8"/>
        <rFont val="宋体"/>
        <family val="0"/>
      </rPr>
      <t>从国有资本经营预算调入一般公共预算资金</t>
    </r>
  </si>
  <si>
    <r>
      <t xml:space="preserve">          </t>
    </r>
    <r>
      <rPr>
        <sz val="11"/>
        <color indexed="8"/>
        <rFont val="宋体"/>
        <family val="0"/>
      </rPr>
      <t>从抗疫特别国债调入一般公共预算资金</t>
    </r>
  </si>
  <si>
    <r>
      <t xml:space="preserve">          </t>
    </r>
    <r>
      <rPr>
        <sz val="11"/>
        <color indexed="8"/>
        <rFont val="宋体"/>
        <family val="0"/>
      </rPr>
      <t>从其他资金调入一般公共预算资金</t>
    </r>
  </si>
  <si>
    <r>
      <t xml:space="preserve"> </t>
    </r>
    <r>
      <rPr>
        <sz val="11"/>
        <color indexed="8"/>
        <rFont val="宋体"/>
        <family val="0"/>
      </rPr>
      <t>（七）债务转贷收入</t>
    </r>
  </si>
  <si>
    <r>
      <t>    </t>
    </r>
    <r>
      <rPr>
        <sz val="11"/>
        <color indexed="8"/>
        <rFont val="宋体"/>
        <family val="0"/>
      </rPr>
      <t>地方政府一般债务转贷收入</t>
    </r>
  </si>
  <si>
    <r>
      <t>        </t>
    </r>
    <r>
      <rPr>
        <sz val="11"/>
        <color indexed="8"/>
        <rFont val="宋体"/>
        <family val="0"/>
      </rPr>
      <t>地方政府一般债券转贷收入</t>
    </r>
  </si>
  <si>
    <r>
      <t xml:space="preserve">              </t>
    </r>
    <r>
      <rPr>
        <sz val="11"/>
        <color indexed="8"/>
        <rFont val="宋体"/>
        <family val="0"/>
      </rPr>
      <t>新增债券</t>
    </r>
  </si>
  <si>
    <r>
      <t xml:space="preserve">              </t>
    </r>
    <r>
      <rPr>
        <sz val="11"/>
        <color indexed="8"/>
        <rFont val="宋体"/>
        <family val="0"/>
      </rPr>
      <t>再融资债券</t>
    </r>
  </si>
  <si>
    <r>
      <t>        </t>
    </r>
    <r>
      <rPr>
        <sz val="11"/>
        <color indexed="8"/>
        <rFont val="宋体"/>
        <family val="0"/>
      </rPr>
      <t>地方政府向国际组织借款转贷收入</t>
    </r>
  </si>
  <si>
    <r>
      <rPr>
        <sz val="11"/>
        <color indexed="8"/>
        <rFont val="宋体"/>
        <family val="0"/>
      </rPr>
      <t>（八）动用预算稳定调节基金</t>
    </r>
  </si>
  <si>
    <r>
      <rPr>
        <sz val="12"/>
        <rFont val="黑体"/>
        <family val="0"/>
      </rPr>
      <t>附表</t>
    </r>
    <r>
      <rPr>
        <sz val="12"/>
        <rFont val="Times New Roman"/>
        <family val="0"/>
      </rPr>
      <t>23</t>
    </r>
  </si>
  <si>
    <r>
      <rPr>
        <sz val="20"/>
        <rFont val="方正大标宋简体"/>
        <family val="0"/>
      </rPr>
      <t>市本级</t>
    </r>
    <r>
      <rPr>
        <sz val="20"/>
        <rFont val="Times New Roman"/>
        <family val="0"/>
      </rPr>
      <t>2022</t>
    </r>
    <r>
      <rPr>
        <sz val="20"/>
        <rFont val="方正大标宋简体"/>
        <family val="0"/>
      </rPr>
      <t>年一般公共预算支出明细表</t>
    </r>
  </si>
  <si>
    <r>
      <t>单位</t>
    </r>
    <r>
      <rPr>
        <sz val="10"/>
        <rFont val="Times New Roman"/>
        <family val="0"/>
      </rPr>
      <t>:</t>
    </r>
    <r>
      <rPr>
        <sz val="10"/>
        <rFont val="宋体"/>
        <family val="0"/>
      </rPr>
      <t>万元</t>
    </r>
  </si>
  <si>
    <t>本级一般公共预算</t>
  </si>
  <si>
    <t>上级转移支付</t>
  </si>
  <si>
    <t>一、市本级地方一般公共预算支出合计</t>
  </si>
  <si>
    <t>一般公共服务支出</t>
  </si>
  <si>
    <t>人大事务</t>
  </si>
  <si>
    <t>行政运行</t>
  </si>
  <si>
    <t>一般行政管理事务</t>
  </si>
  <si>
    <t>人大会议</t>
  </si>
  <si>
    <t>人大立法</t>
  </si>
  <si>
    <t>人大监督</t>
  </si>
  <si>
    <t>代表工作</t>
  </si>
  <si>
    <t>政协事务</t>
  </si>
  <si>
    <t>委员视察</t>
  </si>
  <si>
    <t>参政议政</t>
  </si>
  <si>
    <t>其他政协事务支出</t>
  </si>
  <si>
    <t>政府办公厅（室）及相关机构事务</t>
  </si>
  <si>
    <t>机关服务</t>
  </si>
  <si>
    <t>专项业务及机关事务管理</t>
  </si>
  <si>
    <t>政务公开审批</t>
  </si>
  <si>
    <t>信访事务</t>
  </si>
  <si>
    <t>事业运行</t>
  </si>
  <si>
    <t>其他政府办公厅（室）及相关机构事务支出</t>
  </si>
  <si>
    <t>发展与改革事务</t>
  </si>
  <si>
    <t>统计信息事务</t>
  </si>
  <si>
    <t>专项统计业务</t>
  </si>
  <si>
    <t>专项普查活动</t>
  </si>
  <si>
    <t>统计抽样调查</t>
  </si>
  <si>
    <t>财政事务</t>
  </si>
  <si>
    <t>预算改革业务</t>
  </si>
  <si>
    <t>财政国库业务</t>
  </si>
  <si>
    <t>信息化建设</t>
  </si>
  <si>
    <t>财政委托业务支出</t>
  </si>
  <si>
    <t>其他财政事务支出</t>
  </si>
  <si>
    <t>税收事务</t>
  </si>
  <si>
    <t>审计事务</t>
  </si>
  <si>
    <t>审计业务</t>
  </si>
  <si>
    <t>纪检监察事务</t>
  </si>
  <si>
    <t>大案要案查处</t>
  </si>
  <si>
    <t>派驻派出机构</t>
  </si>
  <si>
    <t>其他纪检监察事务支出</t>
  </si>
  <si>
    <t>商贸事务</t>
  </si>
  <si>
    <t>招商引资</t>
  </si>
  <si>
    <t>民族事务</t>
  </si>
  <si>
    <t>其他民族事务支出</t>
  </si>
  <si>
    <t>港澳台事务</t>
  </si>
  <si>
    <t>台湾事务</t>
  </si>
  <si>
    <t>档案事务</t>
  </si>
  <si>
    <t>档案馆</t>
  </si>
  <si>
    <t>其他档案事务支出</t>
  </si>
  <si>
    <t>民主党派及工商联事务</t>
  </si>
  <si>
    <t>群众团体事务</t>
  </si>
  <si>
    <t>工会事务</t>
  </si>
  <si>
    <t>其他群众团体事务支出</t>
  </si>
  <si>
    <t>党委办公厅（室）及相关机构事务</t>
  </si>
  <si>
    <t>专项业务</t>
  </si>
  <si>
    <t>其他党委办公厅（室）及相关机构事务支出</t>
  </si>
  <si>
    <t>组织事务</t>
  </si>
  <si>
    <t>宣传事务</t>
  </si>
  <si>
    <t>宣传管理</t>
  </si>
  <si>
    <t>其他宣传事务支出</t>
  </si>
  <si>
    <t>统战事务</t>
  </si>
  <si>
    <t>宗教事务</t>
  </si>
  <si>
    <t>华侨事务</t>
  </si>
  <si>
    <t>对外联络事务</t>
  </si>
  <si>
    <t>其他对外联络事务支出</t>
  </si>
  <si>
    <t>网信事务</t>
  </si>
  <si>
    <t>其他网信事务支出</t>
  </si>
  <si>
    <t>市场监督管理事务</t>
  </si>
  <si>
    <t>市场主体管理</t>
  </si>
  <si>
    <t>市场秩序执法</t>
  </si>
  <si>
    <t>药品事务</t>
  </si>
  <si>
    <t>质量安全监管</t>
  </si>
  <si>
    <t>其他市场监督管理事务</t>
  </si>
  <si>
    <t>其他一般公共服务支出</t>
  </si>
  <si>
    <t>国防支出</t>
  </si>
  <si>
    <t>国防动员</t>
  </si>
  <si>
    <t>其他国防动员支出</t>
  </si>
  <si>
    <t>公共安全支出</t>
  </si>
  <si>
    <t>公安</t>
  </si>
  <si>
    <t>执法办案</t>
  </si>
  <si>
    <t>其他公安支出</t>
  </si>
  <si>
    <t>检察</t>
  </si>
  <si>
    <t>其他检察支出</t>
  </si>
  <si>
    <t>司法</t>
  </si>
  <si>
    <t>基层司法业务</t>
  </si>
  <si>
    <t>普法宣传</t>
  </si>
  <si>
    <t>公共法律服务</t>
  </si>
  <si>
    <t>社区矫正</t>
  </si>
  <si>
    <t>法治建设</t>
  </si>
  <si>
    <t>监狱</t>
  </si>
  <si>
    <t>罪犯生活及医疗卫生</t>
  </si>
  <si>
    <t>国家保密</t>
  </si>
  <si>
    <t>保密管理</t>
  </si>
  <si>
    <t>其他公共安全支出</t>
  </si>
  <si>
    <t>国家司法救助支出</t>
  </si>
  <si>
    <t>教育支出</t>
  </si>
  <si>
    <t>教育管理事务</t>
  </si>
  <si>
    <t>其他教育管理事务支出</t>
  </si>
  <si>
    <t>普通教育</t>
  </si>
  <si>
    <t>学前教育</t>
  </si>
  <si>
    <t>高中教育</t>
  </si>
  <si>
    <t>职业教育</t>
  </si>
  <si>
    <t>中等职业教育</t>
  </si>
  <si>
    <t>技校教育</t>
  </si>
  <si>
    <t>高等职业教育</t>
  </si>
  <si>
    <t>进修及培训</t>
  </si>
  <si>
    <t>干部教育</t>
  </si>
  <si>
    <t>其他教育支出</t>
  </si>
  <si>
    <t>科学技术支出</t>
  </si>
  <si>
    <t>科学技术管理事务</t>
  </si>
  <si>
    <t>其他科学技术管理事务支出</t>
  </si>
  <si>
    <t>科技条件与服务</t>
  </si>
  <si>
    <t>技术创新服务体系</t>
  </si>
  <si>
    <t>科学技术普及</t>
  </si>
  <si>
    <t>机构运行</t>
  </si>
  <si>
    <t>科普活动</t>
  </si>
  <si>
    <t>科技重大项目</t>
  </si>
  <si>
    <t>重点研发计划</t>
  </si>
  <si>
    <t>其他科学技术支出</t>
  </si>
  <si>
    <t>科技奖励</t>
  </si>
  <si>
    <t>文化旅游体育与传媒支出</t>
  </si>
  <si>
    <t>文化和旅游</t>
  </si>
  <si>
    <t>图书馆</t>
  </si>
  <si>
    <t>文化活动</t>
  </si>
  <si>
    <t>文化和旅游交流与合作</t>
  </si>
  <si>
    <t>文化创作与保护</t>
  </si>
  <si>
    <t>文化和旅游市场管理</t>
  </si>
  <si>
    <t>文物</t>
  </si>
  <si>
    <t>文物保护</t>
  </si>
  <si>
    <t>博物馆</t>
  </si>
  <si>
    <t>体育</t>
  </si>
  <si>
    <t>群众体育</t>
  </si>
  <si>
    <t>新闻出版电影</t>
  </si>
  <si>
    <t>新闻通讯</t>
  </si>
  <si>
    <t>出版发行</t>
  </si>
  <si>
    <t>广播电视</t>
  </si>
  <si>
    <t>传输发射</t>
  </si>
  <si>
    <t>广播电视事务</t>
  </si>
  <si>
    <t>其他广播电视支出</t>
  </si>
  <si>
    <t>旅游发展基金支出</t>
  </si>
  <si>
    <t>地方旅游开发项目补助</t>
  </si>
  <si>
    <t>其他文化旅游体育与传媒支出</t>
  </si>
  <si>
    <t>文化产业发展专项支出</t>
  </si>
  <si>
    <t>社会保障和就业支出</t>
  </si>
  <si>
    <t>人力资源和社会保障管理事务</t>
  </si>
  <si>
    <t>劳动保障监察</t>
  </si>
  <si>
    <t>就业管理事务</t>
  </si>
  <si>
    <t>社会保险经办机构</t>
  </si>
  <si>
    <t>公共就业服务和职业技能鉴定机构</t>
  </si>
  <si>
    <t>劳动人事争议调解仲裁</t>
  </si>
  <si>
    <t>引进人才费用</t>
  </si>
  <si>
    <t>其他人力资源和社会保障管理事务支出</t>
  </si>
  <si>
    <t>民政管理事务</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</si>
  <si>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</si>
  <si>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</si>
  <si>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</si>
  <si>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</si>
  <si>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</si>
  <si>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</si>
  <si>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</si>
  <si>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企业改革补助</t>
  </si>
  <si>
    <t>企业关闭破产补助</t>
  </si>
  <si>
    <t>就业补助</t>
  </si>
  <si>
    <t>其他就业补助支出</t>
  </si>
  <si>
    <t>抚恤</t>
  </si>
  <si>
    <t>伤残抚恤</t>
  </si>
  <si>
    <t>义务兵优待</t>
  </si>
  <si>
    <t>其他优抚支出</t>
  </si>
  <si>
    <t>退役安置</t>
  </si>
  <si>
    <t>军队移交政府的离退休人员安置</t>
  </si>
  <si>
    <t>军队移交政府离退休干部管理机构</t>
  </si>
  <si>
    <t>军队转业干部安置</t>
  </si>
  <si>
    <t>其他退役安置支出</t>
  </si>
  <si>
    <t>社会福利</t>
  </si>
  <si>
    <t>儿童福利</t>
  </si>
  <si>
    <t>老年福利</t>
  </si>
  <si>
    <t>殡葬</t>
  </si>
  <si>
    <t>社会福利事业单位</t>
  </si>
  <si>
    <t>养老服务</t>
  </si>
  <si>
    <t>残疾人事业</t>
  </si>
  <si>
    <t>残疾人康复</t>
  </si>
  <si>
    <t>残疾人就业</t>
  </si>
  <si>
    <t>其他残疾人事业支出</t>
  </si>
  <si>
    <t>红十字事业</t>
  </si>
  <si>
    <t>其他红十字事业支出</t>
  </si>
  <si>
    <t>临时救助</t>
  </si>
  <si>
    <t>临时救助支出</t>
  </si>
  <si>
    <t>流浪乞讨人员救助支出</t>
  </si>
  <si>
    <t>退役军人管理事务</t>
  </si>
  <si>
    <t>拥军优属</t>
  </si>
  <si>
    <t>其他退役军人事务管理支出</t>
  </si>
  <si>
    <t>其他社会保障和就业支出</t>
  </si>
  <si>
    <t>卫生健康支出</t>
  </si>
  <si>
    <t>卫生健康管理事务</t>
  </si>
  <si>
    <t>其他卫生健康管理事务支出</t>
  </si>
  <si>
    <t>公立医院</t>
  </si>
  <si>
    <t>综合医院</t>
  </si>
  <si>
    <t>中医（民族）医院</t>
  </si>
  <si>
    <t>妇幼保健医院</t>
  </si>
  <si>
    <t>其他公立医院支出</t>
  </si>
  <si>
    <t>公共卫生</t>
  </si>
  <si>
    <t>疾病预防控制机构</t>
  </si>
  <si>
    <t>卫生监督机构</t>
  </si>
  <si>
    <t>应急救治机构</t>
  </si>
  <si>
    <t>采供血机构</t>
  </si>
  <si>
    <t>基本公共卫生服务</t>
  </si>
  <si>
    <t>重大公共卫生服务</t>
  </si>
  <si>
    <t>其他公共卫生支出</t>
  </si>
  <si>
    <t>中医药</t>
  </si>
  <si>
    <t>中医（民族医）药专项</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</si>
  <si>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</si>
  <si>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</si>
  <si>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</si>
  <si>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</si>
  <si>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</si>
  <si>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</si>
  <si>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</si>
  <si>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</si>
  <si>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</si>
  <si>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</si>
  <si>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财政对城乡居民基本医疗保险基金的补助</t>
  </si>
  <si>
    <t>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</si>
  <si>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</si>
  <si>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</si>
  <si>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</si>
  <si>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</si>
  <si>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</si>
  <si>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</si>
  <si>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</si>
  <si>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</si>
  <si>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</si>
  <si>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</si>
  <si>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</si>
  <si>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</si>
  <si>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</si>
  <si>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其他环境保护管理事务支出</t>
  </si>
  <si>
    <t>环境监测与监察</t>
  </si>
  <si>
    <t>其他环境监测与监察支出</t>
  </si>
  <si>
    <t>污染防治</t>
  </si>
  <si>
    <t>大气</t>
  </si>
  <si>
    <t>水体</t>
  </si>
  <si>
    <t>其他污染防治支出</t>
  </si>
  <si>
    <t>能源节约利用</t>
  </si>
  <si>
    <t>污染减排</t>
  </si>
  <si>
    <t>减排专项支出</t>
  </si>
  <si>
    <t>城乡社区支出</t>
  </si>
  <si>
    <t>城乡社区管理事务</t>
  </si>
  <si>
    <t>城管执法</t>
  </si>
  <si>
    <t>住宅建设与房地产市场监管</t>
  </si>
  <si>
    <t>其他城乡社区管理事务支出</t>
  </si>
  <si>
    <t>城乡社区规划与管理</t>
  </si>
  <si>
    <t>城乡社区公共设施</t>
  </si>
  <si>
    <t>其他城乡社区公共设施支出</t>
  </si>
  <si>
    <t>城乡社区环境卫生</t>
  </si>
  <si>
    <t>建设市场管理与监督</t>
  </si>
  <si>
    <t>其他城乡社区支出</t>
  </si>
  <si>
    <t>农林水支出</t>
  </si>
  <si>
    <t>农业农村</t>
  </si>
  <si>
    <t>科技转化与推广服务</t>
  </si>
  <si>
    <t>病虫害控制</t>
  </si>
  <si>
    <t>农产品质量安全</t>
  </si>
  <si>
    <t>执法监管</t>
  </si>
  <si>
    <t>行业业务管理</t>
  </si>
  <si>
    <t>其他农业农村支出</t>
  </si>
  <si>
    <t>林业和草原</t>
  </si>
  <si>
    <t>事业机构</t>
  </si>
  <si>
    <t>森林资源培育</t>
  </si>
  <si>
    <t>技术推广与转化</t>
  </si>
  <si>
    <t>森林资源管理</t>
  </si>
  <si>
    <t>林业草原防灾减灾</t>
  </si>
  <si>
    <t>水利</t>
  </si>
  <si>
    <t>水利行业业务管理</t>
  </si>
  <si>
    <t>水利工程建设</t>
  </si>
  <si>
    <t>水利工程运行与维护</t>
  </si>
  <si>
    <t>水利执法监督</t>
  </si>
  <si>
    <t>水文测报</t>
  </si>
  <si>
    <t>防汛</t>
  </si>
  <si>
    <t>水利技术推广</t>
  </si>
  <si>
    <t>大中型水库移民后期扶持专项支出</t>
  </si>
  <si>
    <t>水利建设征地及移民支出</t>
  </si>
  <si>
    <t>巩固脱贫衔接乡村振兴</t>
  </si>
  <si>
    <t>农村综合改革</t>
  </si>
  <si>
    <t>其他农村综合改革支出</t>
  </si>
  <si>
    <t>普惠金融发展支出</t>
  </si>
  <si>
    <t>创业担保货款贴息及奖补</t>
  </si>
  <si>
    <t>其他农林水支出</t>
  </si>
  <si>
    <t>交通运输支出</t>
  </si>
  <si>
    <t>公路水路运输</t>
  </si>
  <si>
    <t>公路建设</t>
  </si>
  <si>
    <t>公路和运输安全</t>
  </si>
  <si>
    <t>公路运输管理</t>
  </si>
  <si>
    <t>水路运输管理支出</t>
  </si>
  <si>
    <t>其他公路水路运输支出</t>
  </si>
  <si>
    <t>邮政业支出</t>
  </si>
  <si>
    <t>行业监管</t>
  </si>
  <si>
    <t>其他交通运输支出</t>
  </si>
  <si>
    <t>资源勘探工业信息等支出</t>
  </si>
  <si>
    <t>制造业</t>
  </si>
  <si>
    <t>其他制造业支出</t>
  </si>
  <si>
    <t>工业和信息产业监管</t>
  </si>
  <si>
    <t>国有资产监管</t>
  </si>
  <si>
    <t>支持中小企业发展和管理支出</t>
  </si>
  <si>
    <t>中小企业发展专项</t>
  </si>
  <si>
    <t>商业服务业等支出</t>
  </si>
  <si>
    <t>商业流通事务</t>
  </si>
  <si>
    <t>其他商业流通事务支出</t>
  </si>
  <si>
    <t>涉外发展服务支出</t>
  </si>
  <si>
    <t>其他涉外发展服务支出</t>
  </si>
  <si>
    <t>其他商业服务业等支出</t>
  </si>
  <si>
    <t>金融支出</t>
  </si>
  <si>
    <t>其他金融支出</t>
  </si>
  <si>
    <t>援助其他地区支出</t>
  </si>
  <si>
    <t>一般公共服务</t>
  </si>
  <si>
    <t>自然资源海洋气象等支出</t>
  </si>
  <si>
    <t>自然资源事务</t>
  </si>
  <si>
    <t>基础测绘与地理信息监管</t>
  </si>
  <si>
    <t>其他自然资源事务支出</t>
  </si>
  <si>
    <t>气象事务</t>
  </si>
  <si>
    <t>气象装备保障维护</t>
  </si>
  <si>
    <t>其他气象事务支出</t>
  </si>
  <si>
    <t>住房保障支出</t>
  </si>
  <si>
    <t>保障性安居工程支出</t>
  </si>
  <si>
    <t>公共租赁住房</t>
  </si>
  <si>
    <t>保障性住房租金补贴</t>
  </si>
  <si>
    <t>老旧小区改造</t>
  </si>
  <si>
    <t>其他保障性安居工程支出</t>
  </si>
  <si>
    <t>住房改革支出</t>
  </si>
  <si>
    <t>住房公积金</t>
  </si>
  <si>
    <t>提租补贴</t>
  </si>
  <si>
    <t>城乡社区住宅</t>
  </si>
  <si>
    <t>住房公积金管理</t>
  </si>
  <si>
    <t>粮油物资储备支出</t>
  </si>
  <si>
    <t>粮油物资事务</t>
  </si>
  <si>
    <t>粮食财务挂账利息补贴</t>
  </si>
  <si>
    <t>粮油储备</t>
  </si>
  <si>
    <t>储备粮油补贴</t>
  </si>
  <si>
    <t>储备粮（油）库建设</t>
  </si>
  <si>
    <t>灾害防治及应急管理支出</t>
  </si>
  <si>
    <t>应急管理事务</t>
  </si>
  <si>
    <t>灾害风险防治</t>
  </si>
  <si>
    <t>安全监管</t>
  </si>
  <si>
    <t>应急管理</t>
  </si>
  <si>
    <t>消防救援事务</t>
  </si>
  <si>
    <t>消防应急救援</t>
  </si>
  <si>
    <t>自然灾害防治</t>
  </si>
  <si>
    <t>地质灾害防治</t>
  </si>
  <si>
    <t>自然灾害救灾及恢复重建支出</t>
  </si>
  <si>
    <t>自然灾害救灾补助</t>
  </si>
  <si>
    <t>预备费</t>
  </si>
  <si>
    <t>其他支出</t>
  </si>
  <si>
    <t>年初预留</t>
  </si>
  <si>
    <t>债务付息支出</t>
  </si>
  <si>
    <t>地方政府一般债务付息支出</t>
  </si>
  <si>
    <t>地方政府一般债券付息支出</t>
  </si>
  <si>
    <t>债务发行费用支出</t>
  </si>
  <si>
    <t>地方政府一般债务发行费用支出</t>
  </si>
  <si>
    <t>二、转移性支出合计</t>
  </si>
  <si>
    <r>
      <t xml:space="preserve">  </t>
    </r>
    <r>
      <rPr>
        <sz val="10"/>
        <rFont val="宋体"/>
        <family val="0"/>
      </rPr>
      <t>一般性转移支付</t>
    </r>
  </si>
  <si>
    <r>
      <t xml:space="preserve">    </t>
    </r>
    <r>
      <rPr>
        <sz val="10"/>
        <rFont val="宋体"/>
        <family val="0"/>
      </rPr>
      <t>固定数额补助支出</t>
    </r>
  </si>
  <si>
    <r>
      <t xml:space="preserve">  </t>
    </r>
    <r>
      <rPr>
        <sz val="10"/>
        <rFont val="宋体"/>
        <family val="0"/>
      </rPr>
      <t>专项转移支付</t>
    </r>
  </si>
  <si>
    <r>
      <t xml:space="preserve">    </t>
    </r>
    <r>
      <rPr>
        <sz val="10"/>
        <rFont val="宋体"/>
        <family val="0"/>
      </rPr>
      <t>公共安全（专项转移支付）</t>
    </r>
  </si>
  <si>
    <r>
      <t xml:space="preserve">    </t>
    </r>
    <r>
      <rPr>
        <sz val="10"/>
        <rFont val="宋体"/>
        <family val="0"/>
      </rPr>
      <t>社会保障和就业（专项转移支付）</t>
    </r>
  </si>
  <si>
    <r>
      <t xml:space="preserve">    </t>
    </r>
    <r>
      <rPr>
        <sz val="10"/>
        <rFont val="宋体"/>
        <family val="0"/>
      </rPr>
      <t>城乡社区（专项转移支付）</t>
    </r>
  </si>
  <si>
    <r>
      <t xml:space="preserve">    </t>
    </r>
    <r>
      <rPr>
        <sz val="10"/>
        <rFont val="宋体"/>
        <family val="0"/>
      </rPr>
      <t>农林水（专项转移支付）</t>
    </r>
  </si>
  <si>
    <r>
      <t xml:space="preserve">    </t>
    </r>
    <r>
      <rPr>
        <sz val="10"/>
        <rFont val="宋体"/>
        <family val="0"/>
      </rPr>
      <t>其他支出（专项转移支付）</t>
    </r>
  </si>
  <si>
    <r>
      <t xml:space="preserve">  </t>
    </r>
    <r>
      <rPr>
        <sz val="10"/>
        <rFont val="宋体"/>
        <family val="0"/>
      </rPr>
      <t>上解支出</t>
    </r>
  </si>
  <si>
    <r>
      <t xml:space="preserve">    </t>
    </r>
    <r>
      <rPr>
        <sz val="10"/>
        <rFont val="宋体"/>
        <family val="0"/>
      </rPr>
      <t>体制上解支出</t>
    </r>
  </si>
  <si>
    <t>年终结余</t>
  </si>
  <si>
    <r>
      <t xml:space="preserve">    </t>
    </r>
    <r>
      <rPr>
        <sz val="10"/>
        <rFont val="宋体"/>
        <family val="0"/>
      </rPr>
      <t>一般公共预算年终结余</t>
    </r>
  </si>
  <si>
    <r>
      <t xml:space="preserve">  </t>
    </r>
    <r>
      <rPr>
        <sz val="10"/>
        <rFont val="宋体"/>
        <family val="0"/>
      </rPr>
      <t>地方政府一般债务还本支出</t>
    </r>
  </si>
  <si>
    <r>
      <t xml:space="preserve">    </t>
    </r>
    <r>
      <rPr>
        <sz val="10"/>
        <rFont val="宋体"/>
        <family val="0"/>
      </rPr>
      <t>地方政府一般债券还本支出</t>
    </r>
  </si>
  <si>
    <t>支出总计</t>
  </si>
  <si>
    <r>
      <rPr>
        <sz val="12"/>
        <color indexed="8"/>
        <rFont val="黑体"/>
        <family val="0"/>
      </rPr>
      <t>附表</t>
    </r>
    <r>
      <rPr>
        <sz val="12"/>
        <color indexed="8"/>
        <rFont val="Times New Roman"/>
        <family val="0"/>
      </rPr>
      <t>24</t>
    </r>
  </si>
  <si>
    <r>
      <t>市本级</t>
    </r>
    <r>
      <rPr>
        <sz val="20"/>
        <rFont val="Times New Roman"/>
        <family val="0"/>
      </rPr>
      <t>2022</t>
    </r>
    <r>
      <rPr>
        <sz val="20"/>
        <rFont val="方正大标宋简体"/>
        <family val="0"/>
      </rPr>
      <t>年一般公共预算支出政府经济分类情况表</t>
    </r>
  </si>
  <si>
    <r>
      <rPr>
        <sz val="10"/>
        <color indexed="8"/>
        <rFont val="宋体"/>
        <family val="0"/>
      </rPr>
      <t>单位</t>
    </r>
    <r>
      <rPr>
        <sz val="10"/>
        <color indexed="8"/>
        <rFont val="Times New Roman"/>
        <family val="0"/>
      </rPr>
      <t>:</t>
    </r>
    <r>
      <rPr>
        <sz val="10"/>
        <color indexed="8"/>
        <rFont val="宋体"/>
        <family val="0"/>
      </rPr>
      <t>万元</t>
    </r>
  </si>
  <si>
    <t>功能科目类名称</t>
  </si>
  <si>
    <t>总计</t>
  </si>
  <si>
    <t>机关工资福利支出</t>
  </si>
  <si>
    <t>机关商品和服务支出</t>
  </si>
  <si>
    <t>机关资本性支出（一）</t>
  </si>
  <si>
    <t>机关资本性支出（二）</t>
  </si>
  <si>
    <t>对事业单位经常性补助</t>
  </si>
  <si>
    <t>对事业单位资本性补助</t>
  </si>
  <si>
    <t>对企业补助</t>
  </si>
  <si>
    <t>对个人和家庭的补助</t>
  </si>
  <si>
    <t>对社会保障基金补助</t>
  </si>
  <si>
    <t>债务利息及费用支出</t>
  </si>
  <si>
    <t>预备费及预留</t>
  </si>
  <si>
    <t>合计</t>
  </si>
  <si>
    <r>
      <rPr>
        <sz val="12"/>
        <color indexed="8"/>
        <rFont val="黑体"/>
        <family val="0"/>
      </rPr>
      <t>附表</t>
    </r>
    <r>
      <rPr>
        <sz val="12"/>
        <color indexed="8"/>
        <rFont val="Times New Roman"/>
        <family val="0"/>
      </rPr>
      <t>25</t>
    </r>
  </si>
  <si>
    <r>
      <t>市本级</t>
    </r>
    <r>
      <rPr>
        <sz val="20"/>
        <rFont val="Times New Roman"/>
        <family val="0"/>
      </rPr>
      <t>2022</t>
    </r>
    <r>
      <rPr>
        <sz val="20"/>
        <rFont val="方正大标宋简体"/>
        <family val="0"/>
      </rPr>
      <t>年一般公共预算基本支出表</t>
    </r>
  </si>
  <si>
    <t>市本级2022年一般公共预算基本支出表</t>
  </si>
  <si>
    <r>
      <rPr>
        <sz val="11"/>
        <rFont val="宋体"/>
        <family val="0"/>
      </rPr>
      <t>单位</t>
    </r>
    <r>
      <rPr>
        <sz val="11"/>
        <rFont val="Times New Roman"/>
        <family val="0"/>
      </rPr>
      <t>:</t>
    </r>
    <r>
      <rPr>
        <sz val="11"/>
        <rFont val="宋体"/>
        <family val="0"/>
      </rPr>
      <t>万元</t>
    </r>
  </si>
  <si>
    <t>支出经济分类</t>
  </si>
  <si>
    <t>政府支出经济分类</t>
  </si>
  <si>
    <t>人员支出</t>
  </si>
  <si>
    <t>公用支出</t>
  </si>
  <si>
    <t>预算支出</t>
  </si>
  <si>
    <t>301</t>
  </si>
  <si>
    <t>工资福利支出</t>
  </si>
  <si>
    <t>30101</t>
  </si>
  <si>
    <t>基本工资</t>
  </si>
  <si>
    <t>工资奖金津补贴</t>
  </si>
  <si>
    <t>30102</t>
  </si>
  <si>
    <t>津贴补贴</t>
  </si>
  <si>
    <t>社会保障缴费</t>
  </si>
  <si>
    <t>30103</t>
  </si>
  <si>
    <t>奖金</t>
  </si>
  <si>
    <t>30107</t>
  </si>
  <si>
    <t>绩效工资</t>
  </si>
  <si>
    <t xml:space="preserve">  其他工资福利支出</t>
  </si>
  <si>
    <t>30108</t>
  </si>
  <si>
    <t>机关事业单位基本养老保险缴费</t>
  </si>
  <si>
    <t>30109</t>
  </si>
  <si>
    <t>职业年金缴费</t>
  </si>
  <si>
    <t>办公经费</t>
  </si>
  <si>
    <t>30110</t>
  </si>
  <si>
    <t>职工基本医疗保险缴费</t>
  </si>
  <si>
    <t xml:space="preserve">  会议费</t>
  </si>
  <si>
    <t>30111</t>
  </si>
  <si>
    <t>公务员医疗补助缴费</t>
  </si>
  <si>
    <t>培训费</t>
  </si>
  <si>
    <t>30112</t>
  </si>
  <si>
    <t>其他社会保障缴费</t>
  </si>
  <si>
    <t>专用材料购置费</t>
  </si>
  <si>
    <t>30113</t>
  </si>
  <si>
    <t>委托业务费</t>
  </si>
  <si>
    <t>30199</t>
  </si>
  <si>
    <t>其他工资福利支出</t>
  </si>
  <si>
    <t xml:space="preserve">  公务接待费</t>
  </si>
  <si>
    <t>302</t>
  </si>
  <si>
    <t>商品和服务支出</t>
  </si>
  <si>
    <r>
      <rPr>
        <sz val="11"/>
        <rFont val="Times New Roman"/>
        <family val="0"/>
      </rPr>
      <t xml:space="preserve">  </t>
    </r>
    <r>
      <rPr>
        <sz val="11"/>
        <rFont val="宋体"/>
        <family val="0"/>
      </rPr>
      <t>因公出国（境）费用</t>
    </r>
  </si>
  <si>
    <t>30201</t>
  </si>
  <si>
    <t>办公费</t>
  </si>
  <si>
    <t>公务用车运行维护费</t>
  </si>
  <si>
    <t>30202</t>
  </si>
  <si>
    <t>印刷费</t>
  </si>
  <si>
    <r>
      <rPr>
        <sz val="11"/>
        <rFont val="Times New Roman"/>
        <family val="0"/>
      </rPr>
      <t xml:space="preserve">  </t>
    </r>
    <r>
      <rPr>
        <sz val="11"/>
        <rFont val="宋体"/>
        <family val="0"/>
      </rPr>
      <t>维修</t>
    </r>
    <r>
      <rPr>
        <sz val="11"/>
        <rFont val="Times New Roman"/>
        <family val="0"/>
      </rPr>
      <t>(</t>
    </r>
    <r>
      <rPr>
        <sz val="11"/>
        <rFont val="宋体"/>
        <family val="0"/>
      </rPr>
      <t>护</t>
    </r>
    <r>
      <rPr>
        <sz val="11"/>
        <rFont val="Times New Roman"/>
        <family val="0"/>
      </rPr>
      <t>)</t>
    </r>
    <r>
      <rPr>
        <sz val="11"/>
        <rFont val="宋体"/>
        <family val="0"/>
      </rPr>
      <t>费</t>
    </r>
  </si>
  <si>
    <t>30203</t>
  </si>
  <si>
    <t>咨询费</t>
  </si>
  <si>
    <t>其他商品和服务支出</t>
  </si>
  <si>
    <t>30204</t>
  </si>
  <si>
    <t>手续费</t>
  </si>
  <si>
    <t>30205</t>
  </si>
  <si>
    <t>水费</t>
  </si>
  <si>
    <t>设备购置</t>
  </si>
  <si>
    <t>30206</t>
  </si>
  <si>
    <t>电费</t>
  </si>
  <si>
    <t>30207</t>
  </si>
  <si>
    <t>邮电费</t>
  </si>
  <si>
    <t>30208</t>
  </si>
  <si>
    <t>取暖费</t>
  </si>
  <si>
    <t>30209</t>
  </si>
  <si>
    <t>物业管理费</t>
  </si>
  <si>
    <t>其他对事业单位补助</t>
  </si>
  <si>
    <t>30211</t>
  </si>
  <si>
    <t>差旅费</t>
  </si>
  <si>
    <t>30212</t>
  </si>
  <si>
    <t>因公出国（境）费用</t>
  </si>
  <si>
    <t>资本性支出（一）</t>
  </si>
  <si>
    <t>30213</t>
  </si>
  <si>
    <t>维修（护）费</t>
  </si>
  <si>
    <t>30214</t>
  </si>
  <si>
    <t>租赁费</t>
  </si>
  <si>
    <t>社会福利和救助</t>
  </si>
  <si>
    <t>30215</t>
  </si>
  <si>
    <t>会议费</t>
  </si>
  <si>
    <t>助学金</t>
  </si>
  <si>
    <t>30216</t>
  </si>
  <si>
    <t>离退休费</t>
  </si>
  <si>
    <t>30217</t>
  </si>
  <si>
    <t>公务接待费</t>
  </si>
  <si>
    <t>其他对个人和家庭的补助</t>
  </si>
  <si>
    <t>30218</t>
  </si>
  <si>
    <t>专用材料费</t>
  </si>
  <si>
    <t>30224</t>
  </si>
  <si>
    <t>被装购置费</t>
  </si>
  <si>
    <t>30225</t>
  </si>
  <si>
    <t>专用燃料费</t>
  </si>
  <si>
    <t>30226</t>
  </si>
  <si>
    <t>劳务费</t>
  </si>
  <si>
    <t>30227</t>
  </si>
  <si>
    <t>30228</t>
  </si>
  <si>
    <t>工会经费</t>
  </si>
  <si>
    <t>30229</t>
  </si>
  <si>
    <t>福利费</t>
  </si>
  <si>
    <t>30231</t>
  </si>
  <si>
    <t>30239</t>
  </si>
  <si>
    <t>其他交通费用</t>
  </si>
  <si>
    <t>30240</t>
  </si>
  <si>
    <t>税金及附加费用</t>
  </si>
  <si>
    <t>30299</t>
  </si>
  <si>
    <t>303</t>
  </si>
  <si>
    <t>30301</t>
  </si>
  <si>
    <t>离休费</t>
  </si>
  <si>
    <t>30302</t>
  </si>
  <si>
    <t>退休费</t>
  </si>
  <si>
    <t>30307</t>
  </si>
  <si>
    <t>医疗费补助</t>
  </si>
  <si>
    <t>30399</t>
  </si>
  <si>
    <t>310</t>
  </si>
  <si>
    <t>资本性支出</t>
  </si>
  <si>
    <t>31002</t>
  </si>
  <si>
    <t>办公设备购置</t>
  </si>
  <si>
    <r>
      <rPr>
        <sz val="12"/>
        <color indexed="8"/>
        <rFont val="黑体"/>
        <family val="0"/>
      </rPr>
      <t>附表</t>
    </r>
    <r>
      <rPr>
        <sz val="12"/>
        <color indexed="8"/>
        <rFont val="Times New Roman"/>
        <family val="0"/>
      </rPr>
      <t>26</t>
    </r>
  </si>
  <si>
    <r>
      <rPr>
        <sz val="20"/>
        <rFont val="方正大标宋简体"/>
        <family val="0"/>
      </rPr>
      <t>全市</t>
    </r>
    <r>
      <rPr>
        <sz val="20"/>
        <rFont val="Times New Roman"/>
        <family val="0"/>
      </rPr>
      <t>2022</t>
    </r>
    <r>
      <rPr>
        <sz val="20"/>
        <rFont val="方正大标宋简体"/>
        <family val="0"/>
      </rPr>
      <t>年地方政府一般债务限额表</t>
    </r>
  </si>
  <si>
    <t xml:space="preserve">                                                                                                   </t>
  </si>
  <si>
    <r>
      <t xml:space="preserve">   </t>
    </r>
    <r>
      <rPr>
        <sz val="12"/>
        <color indexed="8"/>
        <rFont val="宋体"/>
        <family val="0"/>
      </rPr>
      <t>单位：万元</t>
    </r>
  </si>
  <si>
    <r>
      <rPr>
        <sz val="11"/>
        <rFont val="黑体"/>
        <family val="0"/>
      </rPr>
      <t>地</t>
    </r>
    <r>
      <rPr>
        <sz val="11"/>
        <rFont val="Times New Roman"/>
        <family val="0"/>
      </rPr>
      <t xml:space="preserve"> </t>
    </r>
    <r>
      <rPr>
        <sz val="11"/>
        <rFont val="黑体"/>
        <family val="0"/>
      </rPr>
      <t>区</t>
    </r>
  </si>
  <si>
    <t>一般债务</t>
  </si>
  <si>
    <r>
      <rPr>
        <sz val="11"/>
        <rFont val="黑体"/>
        <family val="0"/>
      </rPr>
      <t>余额</t>
    </r>
  </si>
  <si>
    <r>
      <rPr>
        <sz val="11"/>
        <rFont val="黑体"/>
        <family val="0"/>
      </rPr>
      <t>限额</t>
    </r>
  </si>
  <si>
    <r>
      <t xml:space="preserve">  </t>
    </r>
    <r>
      <rPr>
        <sz val="11"/>
        <rFont val="宋体"/>
        <family val="0"/>
      </rPr>
      <t>随州市</t>
    </r>
  </si>
  <si>
    <r>
      <t xml:space="preserve">    </t>
    </r>
    <r>
      <rPr>
        <sz val="11"/>
        <rFont val="宋体"/>
        <family val="0"/>
      </rPr>
      <t>随州市本级</t>
    </r>
  </si>
  <si>
    <r>
      <t xml:space="preserve">    </t>
    </r>
    <r>
      <rPr>
        <sz val="11"/>
        <rFont val="宋体"/>
        <family val="0"/>
      </rPr>
      <t>曾都区</t>
    </r>
  </si>
  <si>
    <r>
      <t xml:space="preserve">    </t>
    </r>
    <r>
      <rPr>
        <sz val="11"/>
        <rFont val="宋体"/>
        <family val="0"/>
      </rPr>
      <t>随县</t>
    </r>
  </si>
  <si>
    <r>
      <t xml:space="preserve">    </t>
    </r>
    <r>
      <rPr>
        <sz val="11"/>
        <rFont val="宋体"/>
        <family val="0"/>
      </rPr>
      <t>广水市</t>
    </r>
  </si>
  <si>
    <r>
      <rPr>
        <sz val="11"/>
        <rFont val="宋体"/>
        <family val="0"/>
      </rPr>
      <t>备注：省财政厅暂未下达</t>
    </r>
    <r>
      <rPr>
        <sz val="11"/>
        <rFont val="Times New Roman"/>
        <family val="0"/>
      </rPr>
      <t>2022</t>
    </r>
    <r>
      <rPr>
        <sz val="11"/>
        <rFont val="宋体"/>
        <family val="0"/>
      </rPr>
      <t>年限额，此数据为</t>
    </r>
    <r>
      <rPr>
        <sz val="11"/>
        <rFont val="Times New Roman"/>
        <family val="0"/>
      </rPr>
      <t>2021</t>
    </r>
    <r>
      <rPr>
        <sz val="11"/>
        <rFont val="宋体"/>
        <family val="0"/>
      </rPr>
      <t>年限额</t>
    </r>
  </si>
  <si>
    <r>
      <rPr>
        <sz val="12"/>
        <color indexed="8"/>
        <rFont val="黑体"/>
        <family val="0"/>
      </rPr>
      <t>附表</t>
    </r>
    <r>
      <rPr>
        <sz val="12"/>
        <color indexed="8"/>
        <rFont val="Times New Roman"/>
        <family val="0"/>
      </rPr>
      <t>27</t>
    </r>
  </si>
  <si>
    <r>
      <rPr>
        <sz val="20"/>
        <color indexed="8"/>
        <rFont val="方正大标宋简体"/>
        <family val="0"/>
      </rPr>
      <t>市本级</t>
    </r>
    <r>
      <rPr>
        <sz val="20"/>
        <color indexed="8"/>
        <rFont val="Times New Roman"/>
        <family val="0"/>
      </rPr>
      <t>2022</t>
    </r>
    <r>
      <rPr>
        <sz val="20"/>
        <color indexed="8"/>
        <rFont val="方正大标宋简体"/>
        <family val="0"/>
      </rPr>
      <t>年一般公共预算对下专项转移支付情况表</t>
    </r>
  </si>
  <si>
    <t>对下专项</t>
  </si>
  <si>
    <t>小  计</t>
  </si>
  <si>
    <t>分地区情况</t>
  </si>
  <si>
    <t>曾都区</t>
  </si>
  <si>
    <t>高新区</t>
  </si>
  <si>
    <t>大洪山</t>
  </si>
  <si>
    <t>广水</t>
  </si>
  <si>
    <t>随县</t>
  </si>
  <si>
    <r>
      <rPr>
        <sz val="10"/>
        <rFont val="宋体"/>
        <family val="0"/>
      </rPr>
      <t>网格化管理</t>
    </r>
  </si>
  <si>
    <r>
      <rPr>
        <sz val="10"/>
        <rFont val="宋体"/>
        <family val="0"/>
      </rPr>
      <t>城区主街道环卫市场化改革</t>
    </r>
  </si>
  <si>
    <r>
      <rPr>
        <sz val="10"/>
        <rFont val="宋体"/>
        <family val="0"/>
      </rPr>
      <t>城区治安防控体系建设</t>
    </r>
  </si>
  <si>
    <t>乡村振兴专项经费</t>
  </si>
  <si>
    <t>红色物业奖补</t>
  </si>
  <si>
    <t>社区工作者薪酬保障</t>
  </si>
  <si>
    <r>
      <rPr>
        <sz val="10"/>
        <rFont val="宋体"/>
        <family val="0"/>
      </rPr>
      <t>区县补助</t>
    </r>
  </si>
  <si>
    <r>
      <t>附表</t>
    </r>
    <r>
      <rPr>
        <sz val="12"/>
        <rFont val="Times New Roman"/>
        <family val="0"/>
      </rPr>
      <t>28</t>
    </r>
  </si>
  <si>
    <r>
      <t>全市</t>
    </r>
    <r>
      <rPr>
        <sz val="20"/>
        <rFont val="Times New Roman"/>
        <family val="0"/>
      </rPr>
      <t>2022</t>
    </r>
    <r>
      <rPr>
        <sz val="20"/>
        <rFont val="方正大标宋简体"/>
        <family val="0"/>
      </rPr>
      <t>年政府性基金预算收入表</t>
    </r>
  </si>
  <si>
    <t xml:space="preserve">       </t>
  </si>
  <si>
    <t>备注</t>
  </si>
  <si>
    <t>地方政府性基金收入合计</t>
  </si>
  <si>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</si>
  <si>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</si>
  <si>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</si>
  <si>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</si>
  <si>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</si>
  <si>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</si>
  <si>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</si>
  <si>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</si>
  <si>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</si>
  <si>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</si>
  <si>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</si>
  <si>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</si>
  <si>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</si>
  <si>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</si>
  <si>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十五、其他政府性基金收入</t>
  </si>
  <si>
    <t>十六、专项债券对应项目专项收入</t>
  </si>
  <si>
    <t>十七、其他政府性基金专项债务对应项目专项收入</t>
  </si>
  <si>
    <t>转移性收入合计</t>
  </si>
  <si>
    <r>
      <t xml:space="preserve">    </t>
    </r>
    <r>
      <rPr>
        <sz val="11"/>
        <rFont val="宋体"/>
        <family val="0"/>
      </rPr>
      <t>一、政府性基金转移收入</t>
    </r>
  </si>
  <si>
    <r>
      <t xml:space="preserve">        </t>
    </r>
    <r>
      <rPr>
        <sz val="11"/>
        <rFont val="宋体"/>
        <family val="0"/>
      </rPr>
      <t>　政府性基金补助收入</t>
    </r>
  </si>
  <si>
    <r>
      <t xml:space="preserve">        </t>
    </r>
    <r>
      <rPr>
        <sz val="11"/>
        <rFont val="宋体"/>
        <family val="0"/>
      </rPr>
      <t>　政府性基金上解收入</t>
    </r>
  </si>
  <si>
    <r>
      <t xml:space="preserve">   </t>
    </r>
    <r>
      <rPr>
        <sz val="11"/>
        <rFont val="宋体"/>
        <family val="0"/>
      </rPr>
      <t>二、</t>
    </r>
    <r>
      <rPr>
        <sz val="11"/>
        <rFont val="Times New Roman"/>
        <family val="0"/>
      </rPr>
      <t xml:space="preserve"> </t>
    </r>
    <r>
      <rPr>
        <sz val="11"/>
        <rFont val="宋体"/>
        <family val="0"/>
      </rPr>
      <t>债务转贷收入</t>
    </r>
  </si>
  <si>
    <r>
      <t xml:space="preserve">            </t>
    </r>
    <r>
      <rPr>
        <sz val="11"/>
        <rFont val="宋体"/>
        <family val="0"/>
      </rPr>
      <t>地方政府专项债务转贷收入</t>
    </r>
  </si>
  <si>
    <r>
      <t xml:space="preserve">   </t>
    </r>
    <r>
      <rPr>
        <sz val="11"/>
        <rFont val="宋体"/>
        <family val="0"/>
      </rPr>
      <t>三、</t>
    </r>
    <r>
      <rPr>
        <sz val="11"/>
        <rFont val="Times New Roman"/>
        <family val="0"/>
      </rPr>
      <t xml:space="preserve"> </t>
    </r>
    <r>
      <rPr>
        <sz val="11"/>
        <rFont val="宋体"/>
        <family val="0"/>
      </rPr>
      <t>上年结余收入</t>
    </r>
  </si>
  <si>
    <r>
      <t xml:space="preserve">            </t>
    </r>
    <r>
      <rPr>
        <sz val="11"/>
        <rFont val="宋体"/>
        <family val="0"/>
      </rPr>
      <t>政府性基金预算上年结余收入</t>
    </r>
  </si>
  <si>
    <r>
      <t xml:space="preserve">   </t>
    </r>
    <r>
      <rPr>
        <sz val="11"/>
        <rFont val="宋体"/>
        <family val="0"/>
      </rPr>
      <t>四、</t>
    </r>
    <r>
      <rPr>
        <sz val="11"/>
        <rFont val="Times New Roman"/>
        <family val="0"/>
      </rPr>
      <t xml:space="preserve"> </t>
    </r>
    <r>
      <rPr>
        <sz val="11"/>
        <rFont val="宋体"/>
        <family val="0"/>
      </rPr>
      <t>调入资金</t>
    </r>
  </si>
  <si>
    <t>收入总计</t>
  </si>
  <si>
    <r>
      <t>附表</t>
    </r>
    <r>
      <rPr>
        <sz val="12"/>
        <rFont val="Times New Roman"/>
        <family val="0"/>
      </rPr>
      <t>29</t>
    </r>
  </si>
  <si>
    <r>
      <t>全市</t>
    </r>
    <r>
      <rPr>
        <sz val="20"/>
        <rFont val="Times New Roman"/>
        <family val="0"/>
      </rPr>
      <t>2022</t>
    </r>
    <r>
      <rPr>
        <sz val="20"/>
        <rFont val="方正大标宋简体"/>
        <family val="0"/>
      </rPr>
      <t>年政府性基金预算支出表</t>
    </r>
  </si>
  <si>
    <t>单位：万元</t>
  </si>
  <si>
    <t>地方政府性基金预算支出合计</t>
  </si>
  <si>
    <t>一、文化旅游体育与传媒支出</t>
  </si>
  <si>
    <t>二、社会保障和就业支出</t>
  </si>
  <si>
    <t>三、节能环保支出</t>
  </si>
  <si>
    <t>四、城乡社区支出</t>
  </si>
  <si>
    <t>五、农林水支出</t>
  </si>
  <si>
    <t>六、交通运输支出</t>
  </si>
  <si>
    <t>七、资源勘探信息等支出</t>
  </si>
  <si>
    <t>八、其他支出</t>
  </si>
  <si>
    <t>九、债务付息支出</t>
  </si>
  <si>
    <t>十、债务发行费支出</t>
  </si>
  <si>
    <t>十一、抗疫特别国债支出</t>
  </si>
  <si>
    <t xml:space="preserve">    政府性基金转移支付</t>
  </si>
  <si>
    <t xml:space="preserve">    调出资金</t>
  </si>
  <si>
    <t xml:space="preserve">    年终结余</t>
  </si>
  <si>
    <t xml:space="preserve">    债务转贷支出</t>
  </si>
  <si>
    <t xml:space="preserve">  地方政府专项债务还本支出</t>
  </si>
  <si>
    <r>
      <rPr>
        <sz val="12"/>
        <rFont val="黑体"/>
        <family val="0"/>
      </rPr>
      <t>附表</t>
    </r>
    <r>
      <rPr>
        <sz val="12"/>
        <rFont val="Times New Roman"/>
        <family val="0"/>
      </rPr>
      <t>30</t>
    </r>
  </si>
  <si>
    <r>
      <t>市本级</t>
    </r>
    <r>
      <rPr>
        <sz val="20"/>
        <rFont val="Times New Roman"/>
        <family val="0"/>
      </rPr>
      <t>2022</t>
    </r>
    <r>
      <rPr>
        <sz val="20"/>
        <rFont val="方正大标宋简体"/>
        <family val="0"/>
      </rPr>
      <t>年政府性基金预算收入表</t>
    </r>
  </si>
  <si>
    <t>科目</t>
  </si>
  <si>
    <t>项目</t>
  </si>
  <si>
    <t>一、农业土地开发资金收入</t>
  </si>
  <si>
    <t>二、国有土地使用权出让收入</t>
  </si>
  <si>
    <r>
      <t xml:space="preserve">        </t>
    </r>
    <r>
      <rPr>
        <sz val="11"/>
        <rFont val="宋体"/>
        <family val="0"/>
      </rPr>
      <t>土地出让价款收入</t>
    </r>
  </si>
  <si>
    <r>
      <t xml:space="preserve">        </t>
    </r>
    <r>
      <rPr>
        <sz val="11"/>
        <rFont val="宋体"/>
        <family val="0"/>
      </rPr>
      <t>补缴的土地价款</t>
    </r>
  </si>
  <si>
    <r>
      <t xml:space="preserve">        </t>
    </r>
    <r>
      <rPr>
        <sz val="11"/>
        <rFont val="宋体"/>
        <family val="0"/>
      </rPr>
      <t>缴纳新增建设用地土地有偿使用费</t>
    </r>
  </si>
  <si>
    <r>
      <t xml:space="preserve">        </t>
    </r>
    <r>
      <rPr>
        <sz val="11"/>
        <rFont val="宋体"/>
        <family val="0"/>
      </rPr>
      <t>其他土地出让收入</t>
    </r>
  </si>
  <si>
    <t>三、彩票发行机构和彩票销售机构的业务费用</t>
  </si>
  <si>
    <r>
      <t xml:space="preserve">        </t>
    </r>
    <r>
      <rPr>
        <sz val="11"/>
        <rFont val="宋体"/>
        <family val="0"/>
      </rPr>
      <t>福利彩票销售机构的业务费用</t>
    </r>
  </si>
  <si>
    <r>
      <t>　　</t>
    </r>
    <r>
      <rPr>
        <sz val="11"/>
        <rFont val="Times New Roman"/>
        <family val="0"/>
      </rPr>
      <t xml:space="preserve"> </t>
    </r>
    <r>
      <rPr>
        <sz val="11"/>
        <rFont val="宋体"/>
        <family val="0"/>
      </rPr>
      <t>体育彩票销售机构的业务费用</t>
    </r>
  </si>
  <si>
    <t>四、城市基础设施配套费收入</t>
  </si>
  <si>
    <t>五、污水处理费收入</t>
  </si>
  <si>
    <t>六、其他政府性基金收入</t>
  </si>
  <si>
    <t>七、其他政府性基金专项债务对应项目专项收入</t>
  </si>
  <si>
    <r>
      <t>　</t>
    </r>
    <r>
      <rPr>
        <sz val="11"/>
        <rFont val="Times New Roman"/>
        <family val="0"/>
      </rPr>
      <t xml:space="preserve">    </t>
    </r>
    <r>
      <rPr>
        <sz val="11"/>
        <rFont val="宋体"/>
        <family val="0"/>
      </rPr>
      <t>其他地方自行试点项目收益专项债券对应项目专项收入</t>
    </r>
  </si>
  <si>
    <r>
      <t xml:space="preserve">    </t>
    </r>
    <r>
      <rPr>
        <sz val="11"/>
        <rFont val="宋体"/>
        <family val="0"/>
      </rPr>
      <t>一、政府性基金转移支付收入</t>
    </r>
  </si>
  <si>
    <r>
      <t xml:space="preserve">       </t>
    </r>
    <r>
      <rPr>
        <sz val="11"/>
        <rFont val="宋体"/>
        <family val="0"/>
      </rPr>
      <t>科学技术</t>
    </r>
  </si>
  <si>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</si>
  <si>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</si>
  <si>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</si>
  <si>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</si>
  <si>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</si>
  <si>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</si>
  <si>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</si>
  <si>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</si>
  <si>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二、政府性基金上解收入</t>
  </si>
  <si>
    <r>
      <t>三、</t>
    </r>
    <r>
      <rPr>
        <sz val="11"/>
        <rFont val="Times New Roman"/>
        <family val="0"/>
      </rPr>
      <t xml:space="preserve"> </t>
    </r>
    <r>
      <rPr>
        <sz val="11"/>
        <rFont val="宋体"/>
        <family val="0"/>
      </rPr>
      <t>上年结余收入</t>
    </r>
  </si>
  <si>
    <r>
      <t xml:space="preserve">        </t>
    </r>
    <r>
      <rPr>
        <sz val="11"/>
        <rFont val="宋体"/>
        <family val="0"/>
      </rPr>
      <t>政府性基金预算上年结余收入</t>
    </r>
  </si>
  <si>
    <t>四、调入资金</t>
  </si>
  <si>
    <r>
      <t>五、</t>
    </r>
    <r>
      <rPr>
        <sz val="11"/>
        <rFont val="Times New Roman"/>
        <family val="0"/>
      </rPr>
      <t xml:space="preserve"> </t>
    </r>
    <r>
      <rPr>
        <sz val="11"/>
        <rFont val="宋体"/>
        <family val="0"/>
      </rPr>
      <t>债务转贷收入</t>
    </r>
  </si>
  <si>
    <t xml:space="preserve">    地方政府专项债务转贷收入</t>
  </si>
  <si>
    <t xml:space="preserve">      国有土地使用权出让金债务转贷收入</t>
  </si>
  <si>
    <t xml:space="preserve">      土地储备专项债券转贷收入</t>
  </si>
  <si>
    <t xml:space="preserve">      棚户区改造专项债券转贷收入</t>
  </si>
  <si>
    <t xml:space="preserve">      其他地方自行试点项目收益专项债券转贷收入</t>
  </si>
  <si>
    <t xml:space="preserve">      其他政府性基金债务转贷收入</t>
  </si>
  <si>
    <r>
      <t>附表</t>
    </r>
    <r>
      <rPr>
        <sz val="12"/>
        <rFont val="Times New Roman"/>
        <family val="0"/>
      </rPr>
      <t>31</t>
    </r>
  </si>
  <si>
    <r>
      <t>市本级</t>
    </r>
    <r>
      <rPr>
        <sz val="20"/>
        <rFont val="Times New Roman"/>
        <family val="0"/>
      </rPr>
      <t>2022</t>
    </r>
    <r>
      <rPr>
        <sz val="20"/>
        <rFont val="方正大标宋简体"/>
        <family val="0"/>
      </rPr>
      <t>年政府性基金预算支出表</t>
    </r>
  </si>
  <si>
    <r>
      <rPr>
        <sz val="10"/>
        <rFont val="宋体"/>
        <family val="0"/>
      </rPr>
      <t>单位：万元</t>
    </r>
    <r>
      <rPr>
        <sz val="10"/>
        <rFont val="Times New Roman"/>
        <family val="0"/>
      </rPr>
      <t xml:space="preserve">             </t>
    </r>
  </si>
  <si>
    <t>项    目</t>
  </si>
  <si>
    <t>地方政府性基金支出合计</t>
  </si>
  <si>
    <t>一、社会保障和就业支出</t>
  </si>
  <si>
    <r>
      <t xml:space="preserve">       </t>
    </r>
    <r>
      <rPr>
        <sz val="11"/>
        <rFont val="宋体"/>
        <family val="0"/>
      </rPr>
      <t>大中型水库移民后期扶持基金支出</t>
    </r>
  </si>
  <si>
    <t xml:space="preserve">      移民补助</t>
  </si>
  <si>
    <t xml:space="preserve">      基础设施建设和经济发展</t>
  </si>
  <si>
    <t xml:space="preserve">      其他大中型水库移民后期扶持资金支出</t>
  </si>
  <si>
    <t>二、城乡社区支出</t>
  </si>
  <si>
    <r>
      <t xml:space="preserve">       </t>
    </r>
    <r>
      <rPr>
        <sz val="11"/>
        <rFont val="宋体"/>
        <family val="0"/>
      </rPr>
      <t>国有土地使用权出让收入安排的支出</t>
    </r>
  </si>
  <si>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</si>
  <si>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</si>
  <si>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</si>
  <si>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</si>
  <si>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</si>
  <si>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</si>
  <si>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</si>
  <si>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</si>
  <si>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</si>
  <si>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</si>
  <si>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</si>
  <si>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</si>
  <si>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</si>
  <si>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</si>
  <si>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</si>
  <si>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r>
      <t xml:space="preserve"> </t>
    </r>
    <r>
      <rPr>
        <sz val="11"/>
        <color indexed="8"/>
        <rFont val="Times New Roman"/>
        <family val="0"/>
      </rPr>
      <t xml:space="preserve">   </t>
    </r>
    <r>
      <rPr>
        <sz val="11"/>
        <rFont val="宋体"/>
        <family val="0"/>
      </rPr>
      <t>农业土地开发资金安排的支出</t>
    </r>
  </si>
  <si>
    <r>
      <t xml:space="preserve"> </t>
    </r>
    <r>
      <rPr>
        <sz val="11"/>
        <color indexed="8"/>
        <rFont val="Times New Roman"/>
        <family val="0"/>
      </rPr>
      <t xml:space="preserve">   </t>
    </r>
    <r>
      <rPr>
        <sz val="11"/>
        <rFont val="宋体"/>
        <family val="0"/>
      </rPr>
      <t>城市基础设施配套费安排的支出</t>
    </r>
  </si>
  <si>
    <t xml:space="preserve">      城市公共设施</t>
  </si>
  <si>
    <t xml:space="preserve">      城市环境卫生</t>
  </si>
  <si>
    <t xml:space="preserve">      其他城市基础设施配套费安排的支出</t>
  </si>
  <si>
    <r>
      <t xml:space="preserve">      </t>
    </r>
    <r>
      <rPr>
        <sz val="11"/>
        <rFont val="宋体"/>
        <family val="0"/>
      </rPr>
      <t>污水处理费及对应专项债务收入安排的支出</t>
    </r>
  </si>
  <si>
    <t xml:space="preserve">      污水处理设施建设和运营</t>
  </si>
  <si>
    <t xml:space="preserve">      其他污水处理费安排的支出</t>
  </si>
  <si>
    <t xml:space="preserve">   棚户区改造专项债券安排的支出</t>
  </si>
  <si>
    <t xml:space="preserve">      其他棚户区改造专项债券安排的支出</t>
  </si>
  <si>
    <t>三、交通运输支出</t>
  </si>
  <si>
    <r>
      <t xml:space="preserve">       </t>
    </r>
    <r>
      <rPr>
        <sz val="11"/>
        <rFont val="宋体"/>
        <family val="0"/>
      </rPr>
      <t>车辆通行费安排的支出</t>
    </r>
  </si>
  <si>
    <t xml:space="preserve">    其他车辆通行费安排的支出</t>
  </si>
  <si>
    <t>四、资源勘探工业信息等支出</t>
  </si>
  <si>
    <r>
      <t xml:space="preserve">       </t>
    </r>
    <r>
      <rPr>
        <sz val="11"/>
        <rFont val="宋体"/>
        <family val="0"/>
      </rPr>
      <t>农网还贷资金支出</t>
    </r>
  </si>
  <si>
    <t xml:space="preserve">      地方农网还贷资金支出</t>
  </si>
  <si>
    <t>五、商业服务业等支出</t>
  </si>
  <si>
    <r>
      <t xml:space="preserve">       </t>
    </r>
    <r>
      <rPr>
        <sz val="11"/>
        <rFont val="宋体"/>
        <family val="0"/>
      </rPr>
      <t>旅游发展基金支出</t>
    </r>
  </si>
  <si>
    <t xml:space="preserve">    地方旅游开发项目补助</t>
  </si>
  <si>
    <t>六、其他支出</t>
  </si>
  <si>
    <r>
      <t xml:space="preserve"> </t>
    </r>
    <r>
      <rPr>
        <sz val="11"/>
        <color indexed="8"/>
        <rFont val="Times New Roman"/>
        <family val="0"/>
      </rPr>
      <t xml:space="preserve">  </t>
    </r>
    <r>
      <rPr>
        <sz val="11"/>
        <rFont val="宋体"/>
        <family val="0"/>
      </rPr>
      <t>其他政府性基金及对应专项债务收入安排的支出</t>
    </r>
  </si>
  <si>
    <t xml:space="preserve">    其他政府性基金安排的支出</t>
  </si>
  <si>
    <t xml:space="preserve">      其他地方自行试点项目收益专项债券收入安排的支出</t>
  </si>
  <si>
    <r>
      <t xml:space="preserve">      </t>
    </r>
    <r>
      <rPr>
        <sz val="11"/>
        <rFont val="宋体"/>
        <family val="0"/>
      </rPr>
      <t>彩票公益金安排的支出</t>
    </r>
  </si>
  <si>
    <t xml:space="preserve">      用于社会福利的彩票公益金支出</t>
  </si>
  <si>
    <t xml:space="preserve">      用于体育事业的彩票公益金支出</t>
  </si>
  <si>
    <t xml:space="preserve">      用于红十字事业的彩票公益金支出</t>
  </si>
  <si>
    <t xml:space="preserve">      用于残疾人事业的彩票公益金支出</t>
  </si>
  <si>
    <t xml:space="preserve">      用于城乡医疗救助的的彩票公益金支出</t>
  </si>
  <si>
    <t>七、债务付息支出</t>
  </si>
  <si>
    <r>
      <t xml:space="preserve"> </t>
    </r>
    <r>
      <rPr>
        <sz val="11"/>
        <color indexed="8"/>
        <rFont val="Times New Roman"/>
        <family val="0"/>
      </rPr>
      <t xml:space="preserve">  </t>
    </r>
    <r>
      <rPr>
        <sz val="11"/>
        <rFont val="Times New Roman"/>
        <family val="0"/>
      </rPr>
      <t xml:space="preserve"> </t>
    </r>
    <r>
      <rPr>
        <sz val="11"/>
        <rFont val="宋体"/>
        <family val="0"/>
      </rPr>
      <t>地方政府专项债务付息支出</t>
    </r>
  </si>
  <si>
    <t xml:space="preserve">      国有土地使用权出让金债务付息支出</t>
  </si>
  <si>
    <t xml:space="preserve">      土地储备专项债券付息支出</t>
  </si>
  <si>
    <t xml:space="preserve">      棚户区改造专项债券付息支出</t>
  </si>
  <si>
    <t xml:space="preserve">      其他地方自行试点项目收益专项债券付息支出</t>
  </si>
  <si>
    <t>八、债务发行费用支出</t>
  </si>
  <si>
    <r>
      <t xml:space="preserve">  </t>
    </r>
    <r>
      <rPr>
        <sz val="11"/>
        <color indexed="8"/>
        <rFont val="Times New Roman"/>
        <family val="0"/>
      </rPr>
      <t xml:space="preserve">  </t>
    </r>
    <r>
      <rPr>
        <sz val="11"/>
        <rFont val="宋体"/>
        <family val="0"/>
      </rPr>
      <t>地方政府专项债务发行费用支出</t>
    </r>
  </si>
  <si>
    <t xml:space="preserve">      国有土地使用权出让金债务发行费用支出</t>
  </si>
  <si>
    <t xml:space="preserve">      土地储备专项债券发行费用支出</t>
  </si>
  <si>
    <t>九、抗疫特别国债安排的支出</t>
  </si>
  <si>
    <r>
      <t xml:space="preserve"> </t>
    </r>
    <r>
      <rPr>
        <sz val="11"/>
        <color indexed="8"/>
        <rFont val="Times New Roman"/>
        <family val="0"/>
      </rPr>
      <t xml:space="preserve">  </t>
    </r>
    <r>
      <rPr>
        <sz val="11"/>
        <rFont val="Times New Roman"/>
        <family val="0"/>
      </rPr>
      <t xml:space="preserve"> </t>
    </r>
    <r>
      <rPr>
        <sz val="11"/>
        <rFont val="宋体"/>
        <family val="0"/>
      </rPr>
      <t>基础设施建设</t>
    </r>
  </si>
  <si>
    <t xml:space="preserve">      公共卫生体系建设</t>
  </si>
  <si>
    <t xml:space="preserve">      重大疫情防控救治体系建设</t>
  </si>
  <si>
    <t xml:space="preserve">      其他基础设施建设</t>
  </si>
  <si>
    <r>
      <t xml:space="preserve"> </t>
    </r>
    <r>
      <rPr>
        <sz val="11"/>
        <color indexed="8"/>
        <rFont val="Times New Roman"/>
        <family val="0"/>
      </rPr>
      <t xml:space="preserve">  </t>
    </r>
    <r>
      <rPr>
        <sz val="11"/>
        <rFont val="Times New Roman"/>
        <family val="0"/>
      </rPr>
      <t xml:space="preserve"> </t>
    </r>
    <r>
      <rPr>
        <sz val="11"/>
        <rFont val="宋体"/>
        <family val="0"/>
      </rPr>
      <t>抗疫相关支出</t>
    </r>
  </si>
  <si>
    <t xml:space="preserve">      抗疫相关支出</t>
  </si>
  <si>
    <t>一、转移性支出</t>
  </si>
  <si>
    <r>
      <t xml:space="preserve">    </t>
    </r>
    <r>
      <rPr>
        <sz val="11"/>
        <rFont val="宋体"/>
        <family val="0"/>
      </rPr>
      <t>政府性基金转移支付</t>
    </r>
  </si>
  <si>
    <r>
      <t xml:space="preserve">    </t>
    </r>
    <r>
      <rPr>
        <sz val="11"/>
        <rFont val="宋体"/>
        <family val="0"/>
      </rPr>
      <t>调出资金</t>
    </r>
  </si>
  <si>
    <r>
      <t xml:space="preserve">         </t>
    </r>
    <r>
      <rPr>
        <sz val="11"/>
        <rFont val="宋体"/>
        <family val="0"/>
      </rPr>
      <t>政府性基金预算调出资金</t>
    </r>
  </si>
  <si>
    <r>
      <t xml:space="preserve">    </t>
    </r>
    <r>
      <rPr>
        <sz val="11"/>
        <rFont val="宋体"/>
        <family val="0"/>
      </rPr>
      <t>年终结余</t>
    </r>
  </si>
  <si>
    <r>
      <t xml:space="preserve">         </t>
    </r>
    <r>
      <rPr>
        <sz val="11"/>
        <rFont val="宋体"/>
        <family val="0"/>
      </rPr>
      <t>政府性基金预算年终结余</t>
    </r>
  </si>
  <si>
    <t>平衡后的实际结余</t>
  </si>
  <si>
    <r>
      <t xml:space="preserve">    </t>
    </r>
    <r>
      <rPr>
        <sz val="11"/>
        <rFont val="宋体"/>
        <family val="0"/>
      </rPr>
      <t>债务转贷支出</t>
    </r>
  </si>
  <si>
    <t>二、债务还本支出</t>
  </si>
  <si>
    <r>
      <t xml:space="preserve">  </t>
    </r>
    <r>
      <rPr>
        <sz val="11"/>
        <rFont val="宋体"/>
        <family val="0"/>
      </rPr>
      <t>地方政府专项债务还本支出</t>
    </r>
  </si>
  <si>
    <t xml:space="preserve">   国有土地使用权出让金债务还本支出</t>
  </si>
  <si>
    <r>
      <t xml:space="preserve">  </t>
    </r>
    <r>
      <rPr>
        <sz val="11"/>
        <rFont val="宋体"/>
        <family val="0"/>
      </rPr>
      <t>抗疫特别国债还本支出</t>
    </r>
  </si>
  <si>
    <r>
      <rPr>
        <sz val="12"/>
        <color indexed="8"/>
        <rFont val="黑体"/>
        <family val="0"/>
      </rPr>
      <t>附表</t>
    </r>
    <r>
      <rPr>
        <sz val="12"/>
        <color indexed="8"/>
        <rFont val="Times New Roman"/>
        <family val="0"/>
      </rPr>
      <t>32</t>
    </r>
  </si>
  <si>
    <r>
      <t>全市</t>
    </r>
    <r>
      <rPr>
        <sz val="20"/>
        <rFont val="Times New Roman"/>
        <family val="0"/>
      </rPr>
      <t>2022</t>
    </r>
    <r>
      <rPr>
        <sz val="20"/>
        <rFont val="方正小标宋简体"/>
        <family val="0"/>
      </rPr>
      <t>年地方政</t>
    </r>
    <r>
      <rPr>
        <sz val="20"/>
        <rFont val="方正大标宋简体"/>
        <family val="0"/>
      </rPr>
      <t>府专项债务限额表</t>
    </r>
  </si>
  <si>
    <r>
      <t xml:space="preserve">                                                                                                      </t>
    </r>
    <r>
      <rPr>
        <sz val="11"/>
        <rFont val="SimSun"/>
        <family val="0"/>
      </rPr>
      <t>单位：万元</t>
    </r>
  </si>
  <si>
    <r>
      <rPr>
        <sz val="11"/>
        <rFont val="黑体"/>
        <family val="0"/>
      </rPr>
      <t>专项债务</t>
    </r>
  </si>
  <si>
    <r>
      <rPr>
        <sz val="11"/>
        <rFont val="黑体"/>
        <family val="0"/>
      </rPr>
      <t>附表</t>
    </r>
    <r>
      <rPr>
        <sz val="11"/>
        <rFont val="Times New Roman"/>
        <family val="0"/>
      </rPr>
      <t>33</t>
    </r>
  </si>
  <si>
    <r>
      <t>全市</t>
    </r>
    <r>
      <rPr>
        <sz val="20"/>
        <rFont val="Times New Roman"/>
        <family val="0"/>
      </rPr>
      <t>2022</t>
    </r>
    <r>
      <rPr>
        <sz val="20"/>
        <rFont val="方正大标宋简体"/>
        <family val="0"/>
      </rPr>
      <t>年社会保险基金预算收入表</t>
    </r>
  </si>
  <si>
    <r>
      <rPr>
        <sz val="11"/>
        <rFont val="宋体"/>
        <family val="0"/>
      </rPr>
      <t>单位：万元</t>
    </r>
  </si>
  <si>
    <t>收入科目</t>
  </si>
  <si>
    <t>收入项目</t>
  </si>
  <si>
    <t>全市社会保险基金收入合计</t>
  </si>
  <si>
    <t>一、失业保险基金收入</t>
  </si>
  <si>
    <t>二、城镇职工基本医疗保险基金收入(含生育）</t>
  </si>
  <si>
    <t>三、工伤保险基金收入</t>
  </si>
  <si>
    <t>四、城乡居民基本养老保险基金收入</t>
  </si>
  <si>
    <t>五、机关事业单位基本养老保险基金收入</t>
  </si>
  <si>
    <t>六、城乡居民基本医疗保险基金收入</t>
  </si>
  <si>
    <r>
      <rPr>
        <sz val="11"/>
        <rFont val="宋体"/>
        <family val="0"/>
      </rPr>
      <t>备注：</t>
    </r>
    <r>
      <rPr>
        <sz val="11"/>
        <rFont val="Times New Roman"/>
        <family val="0"/>
      </rPr>
      <t>1</t>
    </r>
    <r>
      <rPr>
        <sz val="11"/>
        <rFont val="宋体"/>
        <family val="0"/>
      </rPr>
      <t>、根据《湖北省全面推进生育保险和职工基本医疗保险合并实施意见》（鄂医保发﹝</t>
    </r>
    <r>
      <rPr>
        <sz val="11"/>
        <rFont val="Times New Roman"/>
        <family val="0"/>
      </rPr>
      <t>2019</t>
    </r>
    <r>
      <rPr>
        <sz val="11"/>
        <rFont val="宋体"/>
        <family val="0"/>
      </rPr>
      <t>﹞</t>
    </r>
    <r>
      <rPr>
        <sz val="11"/>
        <rFont val="Times New Roman"/>
        <family val="0"/>
      </rPr>
      <t>42</t>
    </r>
    <r>
      <rPr>
        <sz val="11"/>
        <rFont val="宋体"/>
        <family val="0"/>
      </rPr>
      <t>号）文件，</t>
    </r>
    <r>
      <rPr>
        <sz val="11"/>
        <rFont val="Times New Roman"/>
        <family val="0"/>
      </rPr>
      <t>2020</t>
    </r>
    <r>
      <rPr>
        <sz val="11"/>
        <rFont val="宋体"/>
        <family val="0"/>
      </rPr>
      <t>年开始生育保险和职工基本医疗保险合并实施。</t>
    </r>
    <r>
      <rPr>
        <sz val="11"/>
        <rFont val="Times New Roman"/>
        <family val="0"/>
      </rPr>
      <t>2</t>
    </r>
    <r>
      <rPr>
        <sz val="11"/>
        <rFont val="宋体"/>
        <family val="0"/>
      </rPr>
      <t>、根据《省人民政府关于完善企业职工基本养老保险省级统筹制度的通知》要求，</t>
    </r>
    <r>
      <rPr>
        <sz val="11"/>
        <rFont val="Times New Roman"/>
        <family val="0"/>
      </rPr>
      <t>2021</t>
    </r>
    <r>
      <rPr>
        <sz val="11"/>
        <rFont val="宋体"/>
        <family val="0"/>
      </rPr>
      <t>年起，我省采取市县编制收支计划、省级汇总审核下达的程序，编制全省企业养老保险基金预算，经省级人大批准后下达各地执行，省以下地方社保基金预算草案不再包含企业养老保险基金预算</t>
    </r>
    <r>
      <rPr>
        <sz val="11"/>
        <rFont val="Times New Roman"/>
        <family val="0"/>
      </rPr>
      <t xml:space="preserve"> </t>
    </r>
    <r>
      <rPr>
        <sz val="11"/>
        <rFont val="宋体"/>
        <family val="0"/>
      </rPr>
      <t>。</t>
    </r>
  </si>
  <si>
    <r>
      <t>附表</t>
    </r>
    <r>
      <rPr>
        <sz val="11"/>
        <rFont val="Times New Roman"/>
        <family val="0"/>
      </rPr>
      <t>34</t>
    </r>
  </si>
  <si>
    <r>
      <t>全市</t>
    </r>
    <r>
      <rPr>
        <sz val="20"/>
        <rFont val="Times New Roman"/>
        <family val="0"/>
      </rPr>
      <t>2022</t>
    </r>
    <r>
      <rPr>
        <sz val="20"/>
        <rFont val="方正大标宋简体"/>
        <family val="0"/>
      </rPr>
      <t>年社会保险基金预算支出表</t>
    </r>
  </si>
  <si>
    <t>支出科目</t>
  </si>
  <si>
    <t>支出项目</t>
  </si>
  <si>
    <t>全市社会保险基金支出合计</t>
  </si>
  <si>
    <t>一、失业保险基金支出</t>
  </si>
  <si>
    <t>二、城镇职工基本医疗保险基金支出</t>
  </si>
  <si>
    <t>三、工伤保险基金支出</t>
  </si>
  <si>
    <t>四、城乡居民基本养老保险基金支出</t>
  </si>
  <si>
    <t>五、机关事业单位基本养老保险基金支出</t>
  </si>
  <si>
    <t>六、城乡居民基本医疗保险基金支出</t>
  </si>
  <si>
    <r>
      <t>备注：</t>
    </r>
    <r>
      <rPr>
        <sz val="11"/>
        <rFont val="Times New Roman"/>
        <family val="0"/>
      </rPr>
      <t>1</t>
    </r>
    <r>
      <rPr>
        <sz val="11"/>
        <rFont val="宋体"/>
        <family val="0"/>
      </rPr>
      <t>、根据《湖北省全面推进生育保险和职工基本医疗保险合并实施意见》（鄂医保发﹝</t>
    </r>
    <r>
      <rPr>
        <sz val="11"/>
        <rFont val="Times New Roman"/>
        <family val="0"/>
      </rPr>
      <t>2019</t>
    </r>
    <r>
      <rPr>
        <sz val="11"/>
        <rFont val="宋体"/>
        <family val="0"/>
      </rPr>
      <t>﹞</t>
    </r>
    <r>
      <rPr>
        <sz val="11"/>
        <rFont val="Times New Roman"/>
        <family val="0"/>
      </rPr>
      <t>42</t>
    </r>
    <r>
      <rPr>
        <sz val="11"/>
        <rFont val="宋体"/>
        <family val="0"/>
      </rPr>
      <t>号）文件，</t>
    </r>
    <r>
      <rPr>
        <sz val="11"/>
        <rFont val="Times New Roman"/>
        <family val="0"/>
      </rPr>
      <t>2020</t>
    </r>
    <r>
      <rPr>
        <sz val="11"/>
        <rFont val="宋体"/>
        <family val="0"/>
      </rPr>
      <t>年开始生育保险和职工基本医疗保险合并实施。</t>
    </r>
    <r>
      <rPr>
        <sz val="11"/>
        <rFont val="Times New Roman"/>
        <family val="0"/>
      </rPr>
      <t>2</t>
    </r>
    <r>
      <rPr>
        <sz val="11"/>
        <rFont val="宋体"/>
        <family val="0"/>
      </rPr>
      <t>、根据《省人民政府关于完善企业职工基本养老保险省级统筹制度的通知》要求，</t>
    </r>
    <r>
      <rPr>
        <sz val="11"/>
        <rFont val="Times New Roman"/>
        <family val="0"/>
      </rPr>
      <t>2021</t>
    </r>
    <r>
      <rPr>
        <sz val="11"/>
        <rFont val="宋体"/>
        <family val="0"/>
      </rPr>
      <t>年起，我省采取市县编制收支计划、省级汇总审核下达的程序，编制全省企业养老保险基金预算，经省级人大批准后下达各地执行，省以下地方社保基金预算草案不再包含企业养老保险基金预算</t>
    </r>
    <r>
      <rPr>
        <sz val="11"/>
        <rFont val="Times New Roman"/>
        <family val="0"/>
      </rPr>
      <t xml:space="preserve"> </t>
    </r>
    <r>
      <rPr>
        <sz val="11"/>
        <rFont val="宋体"/>
        <family val="0"/>
      </rPr>
      <t>。</t>
    </r>
  </si>
  <si>
    <r>
      <t>附表</t>
    </r>
    <r>
      <rPr>
        <sz val="11"/>
        <rFont val="Times New Roman"/>
        <family val="0"/>
      </rPr>
      <t>35</t>
    </r>
  </si>
  <si>
    <r>
      <t>市本级</t>
    </r>
    <r>
      <rPr>
        <sz val="20"/>
        <rFont val="Times New Roman"/>
        <family val="0"/>
      </rPr>
      <t>2022</t>
    </r>
    <r>
      <rPr>
        <sz val="20"/>
        <rFont val="方正大标宋简体"/>
        <family val="0"/>
      </rPr>
      <t>年社会保险基金预算收入表</t>
    </r>
  </si>
  <si>
    <t>市本级社会保险基金收入合计</t>
  </si>
  <si>
    <r>
      <t xml:space="preserve">   </t>
    </r>
    <r>
      <rPr>
        <sz val="11"/>
        <rFont val="宋体"/>
        <family val="0"/>
      </rPr>
      <t>其中：失业保险费收入</t>
    </r>
  </si>
  <si>
    <r>
      <t xml:space="preserve">              </t>
    </r>
    <r>
      <rPr>
        <sz val="11"/>
        <rFont val="宋体"/>
        <family val="0"/>
      </rPr>
      <t>失业保险基金财政补贴收入</t>
    </r>
  </si>
  <si>
    <r>
      <t xml:space="preserve">              </t>
    </r>
    <r>
      <rPr>
        <sz val="11"/>
        <rFont val="宋体"/>
        <family val="0"/>
      </rPr>
      <t>失业保险基金利息收入</t>
    </r>
  </si>
  <si>
    <r>
      <t xml:space="preserve">             </t>
    </r>
    <r>
      <rPr>
        <sz val="11"/>
        <rFont val="宋体"/>
        <family val="0"/>
      </rPr>
      <t>其他失业保险基金收入</t>
    </r>
  </si>
  <si>
    <t>二、城镇职工基本医疗保险基金收入（含生育保险）</t>
  </si>
  <si>
    <r>
      <t xml:space="preserve">   </t>
    </r>
    <r>
      <rPr>
        <sz val="11"/>
        <rFont val="宋体"/>
        <family val="0"/>
      </rPr>
      <t>其中：城镇职工基本医疗保险费收入</t>
    </r>
  </si>
  <si>
    <r>
      <t xml:space="preserve">              </t>
    </r>
    <r>
      <rPr>
        <sz val="11"/>
        <rFont val="宋体"/>
        <family val="0"/>
      </rPr>
      <t>城镇职工基本医疗保险基金</t>
    </r>
    <r>
      <rPr>
        <sz val="11"/>
        <rFont val="Times New Roman"/>
        <family val="0"/>
      </rPr>
      <t xml:space="preserve"> </t>
    </r>
    <r>
      <rPr>
        <sz val="11"/>
        <rFont val="宋体"/>
        <family val="0"/>
      </rPr>
      <t>财政补贴收入</t>
    </r>
  </si>
  <si>
    <r>
      <t xml:space="preserve">              </t>
    </r>
    <r>
      <rPr>
        <sz val="11"/>
        <rFont val="宋体"/>
        <family val="0"/>
      </rPr>
      <t>城镇职工基本医疗保险基金利息收入</t>
    </r>
  </si>
  <si>
    <r>
      <t xml:space="preserve">              </t>
    </r>
    <r>
      <rPr>
        <sz val="11"/>
        <rFont val="宋体"/>
        <family val="0"/>
      </rPr>
      <t>城镇职工基本医疗保险基金转移收入</t>
    </r>
  </si>
  <si>
    <r>
      <t xml:space="preserve">   </t>
    </r>
    <r>
      <rPr>
        <sz val="11"/>
        <rFont val="宋体"/>
        <family val="0"/>
      </rPr>
      <t>其中：工伤保险费收入</t>
    </r>
  </si>
  <si>
    <r>
      <t xml:space="preserve">              </t>
    </r>
    <r>
      <rPr>
        <sz val="11"/>
        <rFont val="宋体"/>
        <family val="0"/>
      </rPr>
      <t>工伤保险基金</t>
    </r>
    <r>
      <rPr>
        <sz val="11"/>
        <rFont val="Times New Roman"/>
        <family val="0"/>
      </rPr>
      <t xml:space="preserve"> </t>
    </r>
    <r>
      <rPr>
        <sz val="11"/>
        <rFont val="宋体"/>
        <family val="0"/>
      </rPr>
      <t>财政补贴收入</t>
    </r>
  </si>
  <si>
    <r>
      <t xml:space="preserve">              </t>
    </r>
    <r>
      <rPr>
        <sz val="11"/>
        <rFont val="宋体"/>
        <family val="0"/>
      </rPr>
      <t>工伤保险基金利息收入</t>
    </r>
  </si>
  <si>
    <r>
      <t xml:space="preserve">             </t>
    </r>
    <r>
      <rPr>
        <sz val="11"/>
        <rFont val="宋体"/>
        <family val="0"/>
      </rPr>
      <t>工伤保险基金转移收入</t>
    </r>
  </si>
  <si>
    <r>
      <t xml:space="preserve">   </t>
    </r>
    <r>
      <rPr>
        <sz val="11"/>
        <rFont val="宋体"/>
        <family val="0"/>
      </rPr>
      <t>其中：城乡居民基本养老保险费收入</t>
    </r>
  </si>
  <si>
    <r>
      <t xml:space="preserve">              </t>
    </r>
    <r>
      <rPr>
        <sz val="11"/>
        <rFont val="宋体"/>
        <family val="0"/>
      </rPr>
      <t>城乡居民基本养老保险基金财政补贴收入</t>
    </r>
  </si>
  <si>
    <r>
      <t xml:space="preserve">              </t>
    </r>
    <r>
      <rPr>
        <sz val="11"/>
        <rFont val="宋体"/>
        <family val="0"/>
      </rPr>
      <t>城乡居民基本养老保险基金利息收入</t>
    </r>
  </si>
  <si>
    <r>
      <t xml:space="preserve">   </t>
    </r>
    <r>
      <rPr>
        <sz val="11"/>
        <rFont val="宋体"/>
        <family val="0"/>
      </rPr>
      <t>其中：机关事业单位基本养老保险费收入</t>
    </r>
  </si>
  <si>
    <r>
      <t xml:space="preserve">              </t>
    </r>
    <r>
      <rPr>
        <sz val="11"/>
        <rFont val="宋体"/>
        <family val="0"/>
      </rPr>
      <t>机关事业单位基本养老保险基金财政补贴收入</t>
    </r>
  </si>
  <si>
    <r>
      <t xml:space="preserve">              </t>
    </r>
    <r>
      <rPr>
        <sz val="11"/>
        <rFont val="宋体"/>
        <family val="0"/>
      </rPr>
      <t>机关事业单位基本养老保险基金利息收入</t>
    </r>
  </si>
  <si>
    <r>
      <t xml:space="preserve">               </t>
    </r>
    <r>
      <rPr>
        <sz val="11"/>
        <rFont val="宋体"/>
        <family val="0"/>
      </rPr>
      <t>机关事业单位基本养老保险基金转移收入</t>
    </r>
  </si>
  <si>
    <r>
      <t xml:space="preserve">   </t>
    </r>
    <r>
      <rPr>
        <sz val="11"/>
        <rFont val="宋体"/>
        <family val="0"/>
      </rPr>
      <t>其中：城乡居民基本医疗保险费收入</t>
    </r>
  </si>
  <si>
    <r>
      <t xml:space="preserve">              </t>
    </r>
    <r>
      <rPr>
        <sz val="11"/>
        <rFont val="宋体"/>
        <family val="0"/>
      </rPr>
      <t>城乡居民基本医疗保险基金</t>
    </r>
    <r>
      <rPr>
        <sz val="11"/>
        <rFont val="Times New Roman"/>
        <family val="0"/>
      </rPr>
      <t xml:space="preserve"> </t>
    </r>
    <r>
      <rPr>
        <sz val="11"/>
        <rFont val="宋体"/>
        <family val="0"/>
      </rPr>
      <t>财政补贴收入</t>
    </r>
  </si>
  <si>
    <r>
      <t xml:space="preserve">              </t>
    </r>
    <r>
      <rPr>
        <sz val="11"/>
        <rFont val="宋体"/>
        <family val="0"/>
      </rPr>
      <t>城乡居民基本医疗保险基金利息收入</t>
    </r>
  </si>
  <si>
    <r>
      <rPr>
        <sz val="11"/>
        <rFont val="黑体"/>
        <family val="0"/>
      </rPr>
      <t>附表</t>
    </r>
    <r>
      <rPr>
        <sz val="11"/>
        <rFont val="Times New Roman"/>
        <family val="0"/>
      </rPr>
      <t>36</t>
    </r>
  </si>
  <si>
    <r>
      <t>市本级</t>
    </r>
    <r>
      <rPr>
        <sz val="20"/>
        <rFont val="Times New Roman"/>
        <family val="0"/>
      </rPr>
      <t>2022</t>
    </r>
    <r>
      <rPr>
        <sz val="20"/>
        <rFont val="方正大标宋简体"/>
        <family val="0"/>
      </rPr>
      <t>年社会保险基金预算支出表</t>
    </r>
  </si>
  <si>
    <t>市本级社会保险基金支出合计</t>
  </si>
  <si>
    <r>
      <t xml:space="preserve">   </t>
    </r>
    <r>
      <rPr>
        <sz val="11"/>
        <rFont val="宋体"/>
        <family val="0"/>
      </rPr>
      <t>其中：失业保险金支出</t>
    </r>
  </si>
  <si>
    <r>
      <t xml:space="preserve">              </t>
    </r>
    <r>
      <rPr>
        <sz val="11"/>
        <rFont val="宋体"/>
        <family val="0"/>
      </rPr>
      <t>其他失业保险基金支出</t>
    </r>
  </si>
  <si>
    <r>
      <t>二、城镇职工基本医疗保险基金支出</t>
    </r>
    <r>
      <rPr>
        <sz val="11"/>
        <rFont val="Times New Roman"/>
        <family val="0"/>
      </rPr>
      <t/>
    </r>
    <r>
      <rPr>
        <sz val="11"/>
        <rFont val="Times New Roman"/>
        <family val="0"/>
      </rPr>
      <t/>
    </r>
    <r>
      <rPr>
        <sz val="11"/>
        <rFont val="Times New Roman"/>
        <family val="0"/>
      </rPr>
      <t>(含生育保险)</t>
    </r>
  </si>
  <si>
    <r>
      <t xml:space="preserve">   </t>
    </r>
    <r>
      <rPr>
        <sz val="11"/>
        <rFont val="宋体"/>
        <family val="0"/>
      </rPr>
      <t>其中：基本医疗保险待遇支出</t>
    </r>
  </si>
  <si>
    <r>
      <t xml:space="preserve">              </t>
    </r>
    <r>
      <rPr>
        <sz val="11"/>
        <rFont val="宋体"/>
        <family val="0"/>
      </rPr>
      <t>转移支出</t>
    </r>
  </si>
  <si>
    <r>
      <t xml:space="preserve">              </t>
    </r>
    <r>
      <rPr>
        <sz val="11"/>
        <rFont val="宋体"/>
        <family val="0"/>
      </rPr>
      <t>其他职工基本医疗保险基金支出</t>
    </r>
  </si>
  <si>
    <r>
      <t xml:space="preserve">   </t>
    </r>
    <r>
      <rPr>
        <sz val="11"/>
        <rFont val="宋体"/>
        <family val="0"/>
      </rPr>
      <t>其中：工伤保险待遇支出</t>
    </r>
  </si>
  <si>
    <r>
      <t xml:space="preserve">              </t>
    </r>
    <r>
      <rPr>
        <sz val="11"/>
        <rFont val="宋体"/>
        <family val="0"/>
      </rPr>
      <t>其他工伤保险基金支出</t>
    </r>
  </si>
  <si>
    <r>
      <t xml:space="preserve">   </t>
    </r>
    <r>
      <rPr>
        <sz val="11"/>
        <rFont val="宋体"/>
        <family val="0"/>
      </rPr>
      <t>其中：基本养老金支出</t>
    </r>
  </si>
  <si>
    <r>
      <t xml:space="preserve">              </t>
    </r>
    <r>
      <rPr>
        <sz val="11"/>
        <rFont val="宋体"/>
        <family val="0"/>
      </rPr>
      <t>其他基本养老保险基金支出</t>
    </r>
  </si>
  <si>
    <r>
      <t>附表</t>
    </r>
    <r>
      <rPr>
        <sz val="12"/>
        <rFont val="Times New Roman"/>
        <family val="0"/>
      </rPr>
      <t>37</t>
    </r>
  </si>
  <si>
    <r>
      <t>市本级</t>
    </r>
    <r>
      <rPr>
        <sz val="20"/>
        <rFont val="Times New Roman"/>
        <family val="0"/>
      </rPr>
      <t>2022</t>
    </r>
    <r>
      <rPr>
        <sz val="20"/>
        <rFont val="方正大标宋简体"/>
        <family val="0"/>
      </rPr>
      <t>年社会保险基金预算结余表</t>
    </r>
  </si>
  <si>
    <r>
      <t xml:space="preserve">                </t>
    </r>
    <r>
      <rPr>
        <sz val="11"/>
        <rFont val="宋体"/>
        <family val="0"/>
      </rPr>
      <t>单位：万元</t>
    </r>
  </si>
  <si>
    <t>市本级社会保险基金年末滚存结余</t>
  </si>
  <si>
    <t>一、失业保险基金年末滚存结余</t>
  </si>
  <si>
    <t>二、城镇职工基本医疗保险基金年末滚存结余（含生育保险）</t>
  </si>
  <si>
    <t>三、工伤保险基金年末滚存结余</t>
  </si>
  <si>
    <t>四、城乡居民基本养老保险基金滚存结余</t>
  </si>
  <si>
    <t>五、机关事业单位基本养老保险基金滚存结余</t>
  </si>
  <si>
    <t>六、城乡居民基本医疗保险基金滚存结余</t>
  </si>
  <si>
    <r>
      <t>名词解释：社会保险是由政府举办的主要由企业和职工缴费筹资的社会保障计划，其缴费收入是政府重要的财政收入。社会保险基金收入是一种强制性的专款专用的财政收入形式，其收入要专项用于政府社会保险计划的开支。</t>
    </r>
    <r>
      <rPr>
        <sz val="11"/>
        <rFont val="Times New Roman"/>
        <family val="0"/>
      </rPr>
      <t xml:space="preserve">
</t>
    </r>
    <r>
      <rPr>
        <sz val="11"/>
        <rFont val="宋体"/>
        <family val="0"/>
      </rPr>
      <t>我国的社会保险基金收入按项目划分可分为基本养老保险基金收入、失业保险基金收入、基本医疗保险基金收入、工伤保险基金收入和生育保险基金收入。其中每个保险基金收入项目中又分为保险费收入、财政补贴收入、其他收入、利息收入。</t>
    </r>
    <r>
      <rPr>
        <sz val="11"/>
        <rFont val="Times New Roman"/>
        <family val="0"/>
      </rPr>
      <t xml:space="preserve">
1</t>
    </r>
    <r>
      <rPr>
        <sz val="11"/>
        <rFont val="宋体"/>
        <family val="0"/>
      </rPr>
      <t>、社会保险费收入，是指缴费单位和缴费个人按纳费基数的一定比例分别交纳的养老保险费、失业保险费、医疗保险费等收入。</t>
    </r>
    <r>
      <rPr>
        <sz val="11"/>
        <rFont val="Times New Roman"/>
        <family val="0"/>
      </rPr>
      <t xml:space="preserve">
2</t>
    </r>
    <r>
      <rPr>
        <sz val="11"/>
        <rFont val="宋体"/>
        <family val="0"/>
      </rPr>
      <t>、财政补贴收入是指收到的国家财政部门给予的各项社会保险基金的补贴。</t>
    </r>
    <r>
      <rPr>
        <sz val="11"/>
        <rFont val="Times New Roman"/>
        <family val="0"/>
      </rPr>
      <t xml:space="preserve">
3</t>
    </r>
    <r>
      <rPr>
        <sz val="11"/>
        <rFont val="宋体"/>
        <family val="0"/>
      </rPr>
      <t>、其他收入包含转移收入、往来业务收入等。</t>
    </r>
    <r>
      <rPr>
        <sz val="11"/>
        <rFont val="Times New Roman"/>
        <family val="0"/>
      </rPr>
      <t xml:space="preserve">
4</t>
    </r>
    <r>
      <rPr>
        <sz val="11"/>
        <rFont val="宋体"/>
        <family val="0"/>
      </rPr>
      <t>、社会保险基金支出，是指支付社会保险待遇资金。</t>
    </r>
    <r>
      <rPr>
        <sz val="11"/>
        <rFont val="Times New Roman"/>
        <family val="0"/>
      </rPr>
      <t xml:space="preserve">
5</t>
    </r>
    <r>
      <rPr>
        <sz val="11"/>
        <rFont val="宋体"/>
        <family val="0"/>
      </rPr>
      <t>、其它支出包含转移支出、国家规定的政策性支出等。</t>
    </r>
    <r>
      <rPr>
        <sz val="11"/>
        <rFont val="Times New Roman"/>
        <family val="0"/>
      </rPr>
      <t xml:space="preserve">
</t>
    </r>
    <r>
      <rPr>
        <sz val="11"/>
        <rFont val="宋体"/>
        <family val="0"/>
      </rPr>
      <t>补充说明：根据《湖北省全面推进生育保险和职工基本医疗保险合并实施意见》（鄂医保发﹝</t>
    </r>
    <r>
      <rPr>
        <sz val="11"/>
        <rFont val="Times New Roman"/>
        <family val="0"/>
      </rPr>
      <t>2019</t>
    </r>
    <r>
      <rPr>
        <sz val="11"/>
        <rFont val="宋体"/>
        <family val="0"/>
      </rPr>
      <t>﹞</t>
    </r>
    <r>
      <rPr>
        <sz val="11"/>
        <rFont val="Times New Roman"/>
        <family val="0"/>
      </rPr>
      <t>42</t>
    </r>
    <r>
      <rPr>
        <sz val="11"/>
        <rFont val="宋体"/>
        <family val="0"/>
      </rPr>
      <t>号）文件，</t>
    </r>
    <r>
      <rPr>
        <sz val="11"/>
        <rFont val="Times New Roman"/>
        <family val="0"/>
      </rPr>
      <t>2020</t>
    </r>
    <r>
      <rPr>
        <sz val="11"/>
        <rFont val="宋体"/>
        <family val="0"/>
      </rPr>
      <t>年开始生育保险和职工基本医疗保险合并实施。根据《省人民政府关于完善企业职工基本养老保险省级统筹制度的通知》要求，2021年起，我省采取市县编制收支计划、省级汇总审核下达的程序，编制全省企业养老保险基金预算，经省级人大批准后下达各地执行 。</t>
    </r>
    <r>
      <rPr>
        <sz val="11"/>
        <rFont val="Times New Roman"/>
        <family val="0"/>
      </rPr>
      <t xml:space="preserve">
</t>
    </r>
  </si>
  <si>
    <r>
      <rPr>
        <sz val="12"/>
        <color indexed="8"/>
        <rFont val="黑体"/>
        <family val="0"/>
      </rPr>
      <t>附表</t>
    </r>
    <r>
      <rPr>
        <sz val="12"/>
        <color indexed="8"/>
        <rFont val="Times New Roman"/>
        <family val="0"/>
      </rPr>
      <t>38</t>
    </r>
  </si>
  <si>
    <r>
      <rPr>
        <sz val="20"/>
        <rFont val="方正大标宋简体"/>
        <family val="0"/>
      </rPr>
      <t>全市</t>
    </r>
    <r>
      <rPr>
        <sz val="20"/>
        <rFont val="Times New Roman"/>
        <family val="0"/>
      </rPr>
      <t>2022</t>
    </r>
    <r>
      <rPr>
        <sz val="20"/>
        <rFont val="方正大标宋简体"/>
        <family val="0"/>
      </rPr>
      <t>年国有资本经营预算收入表</t>
    </r>
  </si>
  <si>
    <r>
      <rPr>
        <sz val="11"/>
        <color indexed="8"/>
        <rFont val="宋体"/>
        <family val="0"/>
      </rPr>
      <t>编制单位：市国资委</t>
    </r>
    <r>
      <rPr>
        <sz val="11"/>
        <color indexed="8"/>
        <rFont val="Times New Roman"/>
        <family val="0"/>
      </rPr>
      <t xml:space="preserve">  </t>
    </r>
    <r>
      <rPr>
        <sz val="11"/>
        <color indexed="8"/>
        <rFont val="宋体"/>
        <family val="0"/>
      </rPr>
      <t>市财政局</t>
    </r>
  </si>
  <si>
    <r>
      <t xml:space="preserve">             </t>
    </r>
    <r>
      <rPr>
        <sz val="11"/>
        <color indexed="8"/>
        <rFont val="宋体"/>
        <family val="0"/>
      </rPr>
      <t>单位：万元</t>
    </r>
  </si>
  <si>
    <r>
      <t xml:space="preserve">  </t>
    </r>
    <r>
      <rPr>
        <b/>
        <sz val="11"/>
        <rFont val="宋体"/>
        <family val="0"/>
      </rPr>
      <t>国有资本经营收入合计</t>
    </r>
  </si>
  <si>
    <r>
      <t xml:space="preserve"> </t>
    </r>
    <r>
      <rPr>
        <sz val="11"/>
        <rFont val="宋体"/>
        <family val="0"/>
      </rPr>
      <t>一、利润收入</t>
    </r>
  </si>
  <si>
    <r>
      <t xml:space="preserve"> </t>
    </r>
    <r>
      <rPr>
        <sz val="11"/>
        <rFont val="宋体"/>
        <family val="0"/>
      </rPr>
      <t>二、股利、股息收入</t>
    </r>
  </si>
  <si>
    <r>
      <t xml:space="preserve"> </t>
    </r>
    <r>
      <rPr>
        <sz val="11"/>
        <rFont val="宋体"/>
        <family val="0"/>
      </rPr>
      <t>三、产权转让收入</t>
    </r>
  </si>
  <si>
    <r>
      <t xml:space="preserve"> </t>
    </r>
    <r>
      <rPr>
        <sz val="11"/>
        <rFont val="宋体"/>
        <family val="0"/>
      </rPr>
      <t>四、清算收入</t>
    </r>
  </si>
  <si>
    <r>
      <t xml:space="preserve"> </t>
    </r>
    <r>
      <rPr>
        <sz val="11"/>
        <rFont val="宋体"/>
        <family val="0"/>
      </rPr>
      <t>五、其他国有资本经营收入</t>
    </r>
  </si>
  <si>
    <r>
      <rPr>
        <b/>
        <sz val="11"/>
        <color indexed="8"/>
        <rFont val="宋体"/>
        <family val="0"/>
      </rPr>
      <t>转移性收入合计</t>
    </r>
  </si>
  <si>
    <r>
      <rPr>
        <sz val="11"/>
        <color indexed="8"/>
        <rFont val="宋体"/>
        <family val="0"/>
      </rPr>
      <t>国有资本经营预算转移支付收入</t>
    </r>
  </si>
  <si>
    <r>
      <rPr>
        <sz val="11"/>
        <color indexed="8"/>
        <rFont val="宋体"/>
        <family val="0"/>
      </rPr>
      <t>上年结转收入</t>
    </r>
  </si>
  <si>
    <r>
      <rPr>
        <b/>
        <sz val="11"/>
        <color indexed="8"/>
        <rFont val="宋体"/>
        <family val="0"/>
      </rPr>
      <t>收</t>
    </r>
    <r>
      <rPr>
        <b/>
        <sz val="11"/>
        <color indexed="8"/>
        <rFont val="Times New Roman"/>
        <family val="0"/>
      </rPr>
      <t xml:space="preserve"> </t>
    </r>
    <r>
      <rPr>
        <b/>
        <sz val="11"/>
        <color indexed="8"/>
        <rFont val="宋体"/>
        <family val="0"/>
      </rPr>
      <t>入</t>
    </r>
    <r>
      <rPr>
        <b/>
        <sz val="11"/>
        <color indexed="8"/>
        <rFont val="Times New Roman"/>
        <family val="0"/>
      </rPr>
      <t xml:space="preserve"> </t>
    </r>
    <r>
      <rPr>
        <b/>
        <sz val="11"/>
        <color indexed="8"/>
        <rFont val="宋体"/>
        <family val="0"/>
      </rPr>
      <t>总计</t>
    </r>
  </si>
  <si>
    <r>
      <rPr>
        <sz val="12"/>
        <color indexed="8"/>
        <rFont val="黑体"/>
        <family val="0"/>
      </rPr>
      <t>附表</t>
    </r>
    <r>
      <rPr>
        <sz val="12"/>
        <color indexed="8"/>
        <rFont val="Times New Roman"/>
        <family val="0"/>
      </rPr>
      <t>39</t>
    </r>
  </si>
  <si>
    <r>
      <t>全市</t>
    </r>
    <r>
      <rPr>
        <sz val="20"/>
        <rFont val="Times New Roman"/>
        <family val="0"/>
      </rPr>
      <t>2022</t>
    </r>
    <r>
      <rPr>
        <sz val="20"/>
        <rFont val="方正大标宋简体"/>
        <family val="0"/>
      </rPr>
      <t>年国有资本经营预算支出表</t>
    </r>
  </si>
  <si>
    <r>
      <rPr>
        <sz val="11"/>
        <color indexed="8"/>
        <rFont val="宋体"/>
        <family val="0"/>
      </rPr>
      <t>编制单位：市国资委</t>
    </r>
    <r>
      <rPr>
        <sz val="11"/>
        <rFont val="Times New Roman"/>
        <family val="0"/>
      </rPr>
      <t xml:space="preserve">  </t>
    </r>
    <r>
      <rPr>
        <sz val="11"/>
        <color indexed="8"/>
        <rFont val="宋体"/>
        <family val="0"/>
      </rPr>
      <t>市财政局</t>
    </r>
  </si>
  <si>
    <r>
      <rPr>
        <sz val="12"/>
        <rFont val="Times New Roman"/>
        <family val="0"/>
      </rPr>
      <t xml:space="preserve"> </t>
    </r>
    <r>
      <rPr>
        <sz val="12"/>
        <rFont val="宋体"/>
        <family val="0"/>
      </rPr>
      <t>单位：万元</t>
    </r>
  </si>
  <si>
    <t>国有资本经营预算支出合计</t>
  </si>
  <si>
    <t>二、国有资本经营预算支出</t>
  </si>
  <si>
    <t>230</t>
  </si>
  <si>
    <t>23008</t>
  </si>
  <si>
    <t>调出资金</t>
  </si>
  <si>
    <r>
      <t>附表</t>
    </r>
    <r>
      <rPr>
        <sz val="12"/>
        <color indexed="8"/>
        <rFont val="Times New Roman"/>
        <family val="0"/>
      </rPr>
      <t>40</t>
    </r>
  </si>
  <si>
    <r>
      <t>市本级</t>
    </r>
    <r>
      <rPr>
        <sz val="20"/>
        <rFont val="Times New Roman"/>
        <family val="0"/>
      </rPr>
      <t>2022</t>
    </r>
    <r>
      <rPr>
        <sz val="20"/>
        <rFont val="方正大标宋简体"/>
        <family val="0"/>
      </rPr>
      <t>年国有资本经营预算收入表</t>
    </r>
  </si>
  <si>
    <r>
      <t>项</t>
    </r>
    <r>
      <rPr>
        <sz val="10"/>
        <color indexed="8"/>
        <rFont val="Times New Roman"/>
        <family val="0"/>
      </rPr>
      <t xml:space="preserve">    </t>
    </r>
    <r>
      <rPr>
        <sz val="10"/>
        <color indexed="8"/>
        <rFont val="黑体"/>
        <family val="0"/>
      </rPr>
      <t>目</t>
    </r>
  </si>
  <si>
    <r>
      <t xml:space="preserve"> </t>
    </r>
    <r>
      <rPr>
        <b/>
        <sz val="10"/>
        <color indexed="8"/>
        <rFont val="宋体"/>
        <family val="0"/>
      </rPr>
      <t>国</t>
    </r>
    <r>
      <rPr>
        <b/>
        <sz val="10"/>
        <color indexed="8"/>
        <rFont val="Times New Roman"/>
        <family val="0"/>
      </rPr>
      <t xml:space="preserve"> </t>
    </r>
    <r>
      <rPr>
        <b/>
        <sz val="10"/>
        <color indexed="8"/>
        <rFont val="宋体"/>
        <family val="0"/>
      </rPr>
      <t>有</t>
    </r>
    <r>
      <rPr>
        <b/>
        <sz val="10"/>
        <color indexed="8"/>
        <rFont val="Times New Roman"/>
        <family val="0"/>
      </rPr>
      <t xml:space="preserve"> </t>
    </r>
    <r>
      <rPr>
        <b/>
        <sz val="10"/>
        <color indexed="8"/>
        <rFont val="宋体"/>
        <family val="0"/>
      </rPr>
      <t>资 本 经 营 收 入合计</t>
    </r>
  </si>
  <si>
    <t>一、利润收入</t>
  </si>
  <si>
    <r>
      <t xml:space="preserve"> </t>
    </r>
    <r>
      <rPr>
        <sz val="10"/>
        <rFont val="宋体"/>
        <family val="0"/>
      </rPr>
      <t>其他国有资本经营预算企业利润收入</t>
    </r>
  </si>
  <si>
    <r>
      <t xml:space="preserve"> </t>
    </r>
    <r>
      <rPr>
        <sz val="10"/>
        <color indexed="8"/>
        <rFont val="宋体"/>
        <family val="0"/>
      </rPr>
      <t>随州市金盾押运公司</t>
    </r>
  </si>
  <si>
    <r>
      <t>按</t>
    </r>
    <r>
      <rPr>
        <sz val="10"/>
        <color indexed="8"/>
        <rFont val="Times New Roman"/>
        <family val="0"/>
      </rPr>
      <t>2021</t>
    </r>
    <r>
      <rPr>
        <sz val="10"/>
        <color indexed="8"/>
        <rFont val="宋体"/>
        <family val="0"/>
      </rPr>
      <t>年预算利润</t>
    </r>
    <r>
      <rPr>
        <sz val="10"/>
        <color indexed="8"/>
        <rFont val="Times New Roman"/>
        <family val="0"/>
      </rPr>
      <t>171.04</t>
    </r>
    <r>
      <rPr>
        <sz val="10"/>
        <color indexed="8"/>
        <rFont val="宋体"/>
        <family val="0"/>
      </rPr>
      <t>万元的</t>
    </r>
    <r>
      <rPr>
        <sz val="10"/>
        <color indexed="8"/>
        <rFont val="Times New Roman"/>
        <family val="0"/>
      </rPr>
      <t>30%</t>
    </r>
    <r>
      <rPr>
        <sz val="10"/>
        <color indexed="8"/>
        <rFont val="宋体"/>
        <family val="0"/>
      </rPr>
      <t>征收</t>
    </r>
  </si>
  <si>
    <t>随州国有资本投资有限公司</t>
  </si>
  <si>
    <r>
      <t>按</t>
    </r>
    <r>
      <rPr>
        <sz val="10"/>
        <color indexed="8"/>
        <rFont val="Times New Roman"/>
        <family val="0"/>
      </rPr>
      <t>2021</t>
    </r>
    <r>
      <rPr>
        <sz val="10"/>
        <color indexed="8"/>
        <rFont val="宋体"/>
        <family val="0"/>
      </rPr>
      <t>年预算利润</t>
    </r>
    <r>
      <rPr>
        <sz val="10"/>
        <color indexed="8"/>
        <rFont val="Times New Roman"/>
        <family val="0"/>
      </rPr>
      <t>18896</t>
    </r>
    <r>
      <rPr>
        <sz val="10"/>
        <color indexed="8"/>
        <rFont val="宋体"/>
        <family val="0"/>
      </rPr>
      <t>万元的</t>
    </r>
    <r>
      <rPr>
        <sz val="10"/>
        <color indexed="8"/>
        <rFont val="Times New Roman"/>
        <family val="0"/>
      </rPr>
      <t>30%</t>
    </r>
    <r>
      <rPr>
        <sz val="10"/>
        <color indexed="8"/>
        <rFont val="宋体"/>
        <family val="0"/>
      </rPr>
      <t>征收</t>
    </r>
  </si>
  <si>
    <r>
      <t xml:space="preserve">  </t>
    </r>
    <r>
      <rPr>
        <sz val="10"/>
        <rFont val="宋体"/>
        <family val="0"/>
      </rPr>
      <t>随州市高新投</t>
    </r>
  </si>
  <si>
    <r>
      <t>按</t>
    </r>
    <r>
      <rPr>
        <sz val="10"/>
        <color indexed="8"/>
        <rFont val="Times New Roman"/>
        <family val="0"/>
      </rPr>
      <t>2021</t>
    </r>
    <r>
      <rPr>
        <sz val="10"/>
        <color indexed="8"/>
        <rFont val="宋体"/>
        <family val="0"/>
      </rPr>
      <t>年预算利润</t>
    </r>
    <r>
      <rPr>
        <sz val="10"/>
        <color indexed="8"/>
        <rFont val="Times New Roman"/>
        <family val="0"/>
      </rPr>
      <t>733.34</t>
    </r>
    <r>
      <rPr>
        <sz val="10"/>
        <color indexed="8"/>
        <rFont val="宋体"/>
        <family val="0"/>
      </rPr>
      <t>万元的</t>
    </r>
    <r>
      <rPr>
        <sz val="10"/>
        <color indexed="8"/>
        <rFont val="Times New Roman"/>
        <family val="0"/>
      </rPr>
      <t>30%</t>
    </r>
    <r>
      <rPr>
        <sz val="10"/>
        <color indexed="8"/>
        <rFont val="宋体"/>
        <family val="0"/>
      </rPr>
      <t>征收</t>
    </r>
  </si>
  <si>
    <r>
      <t xml:space="preserve">  </t>
    </r>
    <r>
      <rPr>
        <sz val="10"/>
        <rFont val="宋体"/>
        <family val="0"/>
      </rPr>
      <t>随州市金控集团</t>
    </r>
  </si>
  <si>
    <r>
      <t>按</t>
    </r>
    <r>
      <rPr>
        <sz val="10"/>
        <color indexed="8"/>
        <rFont val="Times New Roman"/>
        <family val="0"/>
      </rPr>
      <t>2021</t>
    </r>
    <r>
      <rPr>
        <sz val="10"/>
        <color indexed="8"/>
        <rFont val="宋体"/>
        <family val="0"/>
      </rPr>
      <t>年预算利润</t>
    </r>
    <r>
      <rPr>
        <sz val="10"/>
        <color indexed="8"/>
        <rFont val="Times New Roman"/>
        <family val="0"/>
      </rPr>
      <t>330</t>
    </r>
    <r>
      <rPr>
        <sz val="10"/>
        <color indexed="8"/>
        <rFont val="宋体"/>
        <family val="0"/>
      </rPr>
      <t>万元的</t>
    </r>
    <r>
      <rPr>
        <sz val="10"/>
        <color indexed="8"/>
        <rFont val="Times New Roman"/>
        <family val="0"/>
      </rPr>
      <t>30%</t>
    </r>
    <r>
      <rPr>
        <sz val="10"/>
        <color indexed="8"/>
        <rFont val="宋体"/>
        <family val="0"/>
      </rPr>
      <t>征收</t>
    </r>
  </si>
  <si>
    <t>随州市粮食储备公司</t>
  </si>
  <si>
    <r>
      <t>按</t>
    </r>
    <r>
      <rPr>
        <sz val="10"/>
        <color indexed="8"/>
        <rFont val="Times New Roman"/>
        <family val="0"/>
      </rPr>
      <t>2021</t>
    </r>
    <r>
      <rPr>
        <sz val="10"/>
        <color indexed="8"/>
        <rFont val="宋体"/>
        <family val="0"/>
      </rPr>
      <t>年预算利润</t>
    </r>
    <r>
      <rPr>
        <sz val="10"/>
        <color indexed="8"/>
        <rFont val="Times New Roman"/>
        <family val="0"/>
      </rPr>
      <t>39.2</t>
    </r>
    <r>
      <rPr>
        <sz val="10"/>
        <color indexed="8"/>
        <rFont val="宋体"/>
        <family val="0"/>
      </rPr>
      <t>万元的</t>
    </r>
    <r>
      <rPr>
        <sz val="10"/>
        <color indexed="8"/>
        <rFont val="Times New Roman"/>
        <family val="0"/>
      </rPr>
      <t>30%</t>
    </r>
    <r>
      <rPr>
        <sz val="10"/>
        <color indexed="8"/>
        <rFont val="宋体"/>
        <family val="0"/>
      </rPr>
      <t>征收</t>
    </r>
  </si>
  <si>
    <r>
      <t xml:space="preserve">  </t>
    </r>
    <r>
      <rPr>
        <sz val="10"/>
        <rFont val="宋体"/>
        <family val="0"/>
      </rPr>
      <t>中房集团</t>
    </r>
  </si>
  <si>
    <r>
      <t>按</t>
    </r>
    <r>
      <rPr>
        <sz val="10"/>
        <color indexed="8"/>
        <rFont val="Times New Roman"/>
        <family val="0"/>
      </rPr>
      <t>2021</t>
    </r>
    <r>
      <rPr>
        <sz val="10"/>
        <color indexed="8"/>
        <rFont val="宋体"/>
        <family val="0"/>
      </rPr>
      <t>年预算利润</t>
    </r>
    <r>
      <rPr>
        <sz val="10"/>
        <color indexed="8"/>
        <rFont val="Times New Roman"/>
        <family val="0"/>
      </rPr>
      <t>-420</t>
    </r>
    <r>
      <rPr>
        <sz val="10"/>
        <color indexed="8"/>
        <rFont val="宋体"/>
        <family val="0"/>
      </rPr>
      <t>万元的</t>
    </r>
    <r>
      <rPr>
        <sz val="10"/>
        <color indexed="8"/>
        <rFont val="Times New Roman"/>
        <family val="0"/>
      </rPr>
      <t>30%</t>
    </r>
    <r>
      <rPr>
        <sz val="10"/>
        <color indexed="8"/>
        <rFont val="宋体"/>
        <family val="0"/>
      </rPr>
      <t>征收</t>
    </r>
  </si>
  <si>
    <r>
      <t xml:space="preserve">  </t>
    </r>
    <r>
      <rPr>
        <sz val="10"/>
        <rFont val="宋体"/>
        <family val="0"/>
      </rPr>
      <t>随州保安服务公司</t>
    </r>
  </si>
  <si>
    <r>
      <t>按</t>
    </r>
    <r>
      <rPr>
        <sz val="10"/>
        <color indexed="8"/>
        <rFont val="Times New Roman"/>
        <family val="0"/>
      </rPr>
      <t>2021</t>
    </r>
    <r>
      <rPr>
        <sz val="10"/>
        <color indexed="8"/>
        <rFont val="宋体"/>
        <family val="0"/>
      </rPr>
      <t>年预算利润</t>
    </r>
    <r>
      <rPr>
        <sz val="10"/>
        <color indexed="8"/>
        <rFont val="Times New Roman"/>
        <family val="0"/>
      </rPr>
      <t>-187</t>
    </r>
    <r>
      <rPr>
        <sz val="10"/>
        <color indexed="8"/>
        <rFont val="宋体"/>
        <family val="0"/>
      </rPr>
      <t>万元的</t>
    </r>
    <r>
      <rPr>
        <sz val="10"/>
        <color indexed="8"/>
        <rFont val="Times New Roman"/>
        <family val="0"/>
      </rPr>
      <t>30%</t>
    </r>
    <r>
      <rPr>
        <sz val="10"/>
        <color indexed="8"/>
        <rFont val="宋体"/>
        <family val="0"/>
      </rPr>
      <t>征收</t>
    </r>
  </si>
  <si>
    <r>
      <t xml:space="preserve">  </t>
    </r>
    <r>
      <rPr>
        <sz val="10"/>
        <rFont val="宋体"/>
        <family val="0"/>
      </rPr>
      <t>随州鸿运公司</t>
    </r>
  </si>
  <si>
    <r>
      <t>湖北文旅投股利分红</t>
    </r>
    <r>
      <rPr>
        <sz val="10"/>
        <color indexed="8"/>
        <rFont val="Times New Roman"/>
        <family val="0"/>
      </rPr>
      <t>6.8</t>
    </r>
    <r>
      <rPr>
        <sz val="10"/>
        <color indexed="8"/>
        <rFont val="宋体"/>
        <family val="0"/>
      </rPr>
      <t>万元</t>
    </r>
  </si>
  <si>
    <r>
      <t xml:space="preserve"> </t>
    </r>
    <r>
      <rPr>
        <sz val="10"/>
        <color indexed="8"/>
        <rFont val="宋体"/>
        <family val="0"/>
      </rPr>
      <t>二、股利、股息收入</t>
    </r>
  </si>
  <si>
    <r>
      <t xml:space="preserve">     </t>
    </r>
    <r>
      <rPr>
        <sz val="10"/>
        <color indexed="8"/>
        <rFont val="宋体"/>
        <family val="0"/>
      </rPr>
      <t>国有参股公司股利、股息收入</t>
    </r>
  </si>
  <si>
    <r>
      <t>政府参股齐星车身实际分红</t>
    </r>
    <r>
      <rPr>
        <sz val="10"/>
        <color indexed="8"/>
        <rFont val="Times New Roman"/>
        <family val="0"/>
      </rPr>
      <t>150</t>
    </r>
    <r>
      <rPr>
        <sz val="10"/>
        <color indexed="8"/>
        <rFont val="宋体"/>
        <family val="0"/>
      </rPr>
      <t>万元</t>
    </r>
  </si>
  <si>
    <r>
      <t xml:space="preserve"> </t>
    </r>
    <r>
      <rPr>
        <sz val="10"/>
        <color indexed="8"/>
        <rFont val="宋体"/>
        <family val="0"/>
      </rPr>
      <t>三、产权转让收入</t>
    </r>
  </si>
  <si>
    <r>
      <t xml:space="preserve"> </t>
    </r>
    <r>
      <rPr>
        <sz val="10"/>
        <color indexed="8"/>
        <rFont val="宋体"/>
        <family val="0"/>
      </rPr>
      <t>四、清算收入</t>
    </r>
  </si>
  <si>
    <r>
      <t xml:space="preserve"> </t>
    </r>
    <r>
      <rPr>
        <sz val="10"/>
        <color indexed="8"/>
        <rFont val="宋体"/>
        <family val="0"/>
      </rPr>
      <t>五、其他国有资本经营收入</t>
    </r>
  </si>
  <si>
    <t>国有资本经营预算转移支付收入</t>
  </si>
  <si>
    <t>上年结转收入</t>
  </si>
  <si>
    <r>
      <t>收</t>
    </r>
    <r>
      <rPr>
        <b/>
        <sz val="10"/>
        <color indexed="8"/>
        <rFont val="Times New Roman"/>
        <family val="0"/>
      </rPr>
      <t xml:space="preserve"> </t>
    </r>
    <r>
      <rPr>
        <b/>
        <sz val="10"/>
        <color indexed="8"/>
        <rFont val="宋体"/>
        <family val="0"/>
      </rPr>
      <t>入</t>
    </r>
    <r>
      <rPr>
        <b/>
        <sz val="10"/>
        <color indexed="8"/>
        <rFont val="Times New Roman"/>
        <family val="0"/>
      </rPr>
      <t xml:space="preserve"> </t>
    </r>
    <r>
      <rPr>
        <b/>
        <sz val="10"/>
        <color indexed="8"/>
        <rFont val="宋体"/>
        <family val="0"/>
      </rPr>
      <t>总计</t>
    </r>
  </si>
  <si>
    <r>
      <rPr>
        <sz val="12"/>
        <color indexed="8"/>
        <rFont val="黑体"/>
        <family val="0"/>
      </rPr>
      <t>附表</t>
    </r>
    <r>
      <rPr>
        <sz val="12"/>
        <color indexed="8"/>
        <rFont val="Times New Roman"/>
        <family val="0"/>
      </rPr>
      <t>41</t>
    </r>
  </si>
  <si>
    <r>
      <rPr>
        <sz val="20"/>
        <rFont val="方正大标宋简体"/>
        <family val="0"/>
      </rPr>
      <t>市本级</t>
    </r>
    <r>
      <rPr>
        <sz val="20"/>
        <rFont val="Times New Roman"/>
        <family val="0"/>
      </rPr>
      <t>2022</t>
    </r>
    <r>
      <rPr>
        <sz val="20"/>
        <rFont val="方正大标宋简体"/>
        <family val="0"/>
      </rPr>
      <t>年国有资本经营预算支出表</t>
    </r>
  </si>
  <si>
    <r>
      <t xml:space="preserve"> </t>
    </r>
    <r>
      <rPr>
        <sz val="12"/>
        <rFont val="宋体"/>
        <family val="0"/>
      </rPr>
      <t>单位：万元</t>
    </r>
  </si>
  <si>
    <r>
      <rPr>
        <sz val="10"/>
        <rFont val="黑体"/>
        <family val="0"/>
      </rPr>
      <t>科目</t>
    </r>
  </si>
  <si>
    <r>
      <rPr>
        <sz val="10"/>
        <color indexed="8"/>
        <rFont val="黑体"/>
        <family val="0"/>
      </rPr>
      <t>项</t>
    </r>
    <r>
      <rPr>
        <sz val="10"/>
        <color indexed="8"/>
        <rFont val="Times New Roman"/>
        <family val="0"/>
      </rPr>
      <t xml:space="preserve">  </t>
    </r>
    <r>
      <rPr>
        <sz val="10"/>
        <color indexed="8"/>
        <rFont val="黑体"/>
        <family val="0"/>
      </rPr>
      <t>目</t>
    </r>
  </si>
  <si>
    <r>
      <rPr>
        <sz val="10"/>
        <color indexed="8"/>
        <rFont val="黑体"/>
        <family val="0"/>
      </rPr>
      <t>预算数</t>
    </r>
  </si>
  <si>
    <r>
      <rPr>
        <sz val="10"/>
        <rFont val="黑体"/>
        <family val="0"/>
      </rPr>
      <t>备注</t>
    </r>
  </si>
  <si>
    <r>
      <rPr>
        <b/>
        <sz val="10"/>
        <color indexed="8"/>
        <rFont val="宋体"/>
        <family val="0"/>
      </rPr>
      <t>国</t>
    </r>
    <r>
      <rPr>
        <b/>
        <sz val="10"/>
        <color indexed="8"/>
        <rFont val="Times New Roman"/>
        <family val="0"/>
      </rPr>
      <t xml:space="preserve"> </t>
    </r>
    <r>
      <rPr>
        <b/>
        <sz val="10"/>
        <color indexed="8"/>
        <rFont val="宋体"/>
        <family val="0"/>
      </rPr>
      <t>有</t>
    </r>
    <r>
      <rPr>
        <b/>
        <sz val="10"/>
        <color indexed="8"/>
        <rFont val="Times New Roman"/>
        <family val="0"/>
      </rPr>
      <t xml:space="preserve"> </t>
    </r>
    <r>
      <rPr>
        <b/>
        <sz val="10"/>
        <color indexed="8"/>
        <rFont val="宋体"/>
        <family val="0"/>
      </rPr>
      <t>资</t>
    </r>
    <r>
      <rPr>
        <b/>
        <sz val="10"/>
        <color indexed="8"/>
        <rFont val="Times New Roman"/>
        <family val="0"/>
      </rPr>
      <t xml:space="preserve"> </t>
    </r>
    <r>
      <rPr>
        <b/>
        <sz val="10"/>
        <color indexed="8"/>
        <rFont val="宋体"/>
        <family val="0"/>
      </rPr>
      <t>本</t>
    </r>
    <r>
      <rPr>
        <b/>
        <sz val="10"/>
        <color indexed="8"/>
        <rFont val="Times New Roman"/>
        <family val="0"/>
      </rPr>
      <t xml:space="preserve"> </t>
    </r>
    <r>
      <rPr>
        <b/>
        <sz val="10"/>
        <color indexed="8"/>
        <rFont val="宋体"/>
        <family val="0"/>
      </rPr>
      <t>经</t>
    </r>
    <r>
      <rPr>
        <b/>
        <sz val="10"/>
        <color indexed="8"/>
        <rFont val="Times New Roman"/>
        <family val="0"/>
      </rPr>
      <t xml:space="preserve"> </t>
    </r>
    <r>
      <rPr>
        <b/>
        <sz val="10"/>
        <color indexed="8"/>
        <rFont val="宋体"/>
        <family val="0"/>
      </rPr>
      <t>营</t>
    </r>
    <r>
      <rPr>
        <b/>
        <sz val="10"/>
        <color indexed="8"/>
        <rFont val="Times New Roman"/>
        <family val="0"/>
      </rPr>
      <t xml:space="preserve"> </t>
    </r>
    <r>
      <rPr>
        <b/>
        <sz val="10"/>
        <color indexed="8"/>
        <rFont val="宋体"/>
        <family val="0"/>
      </rPr>
      <t>支</t>
    </r>
    <r>
      <rPr>
        <b/>
        <sz val="10"/>
        <color indexed="8"/>
        <rFont val="Times New Roman"/>
        <family val="0"/>
      </rPr>
      <t xml:space="preserve"> </t>
    </r>
    <r>
      <rPr>
        <b/>
        <sz val="10"/>
        <color indexed="8"/>
        <rFont val="宋体"/>
        <family val="0"/>
      </rPr>
      <t>出合计</t>
    </r>
  </si>
  <si>
    <r>
      <rPr>
        <sz val="10"/>
        <color indexed="8"/>
        <rFont val="宋体"/>
        <family val="0"/>
      </rPr>
      <t>一、社会保障和就业支出</t>
    </r>
  </si>
  <si>
    <r>
      <t xml:space="preserve">    </t>
    </r>
    <r>
      <rPr>
        <sz val="10"/>
        <color indexed="8"/>
        <rFont val="宋体"/>
        <family val="0"/>
      </rPr>
      <t>补充全国社会保障基金</t>
    </r>
  </si>
  <si>
    <r>
      <t xml:space="preserve">       </t>
    </r>
    <r>
      <rPr>
        <sz val="10"/>
        <color indexed="8"/>
        <rFont val="宋体"/>
        <family val="0"/>
      </rPr>
      <t>国有资本经营预算补充社保基金支出</t>
    </r>
  </si>
  <si>
    <r>
      <t xml:space="preserve">    </t>
    </r>
    <r>
      <rPr>
        <sz val="10"/>
        <color indexed="8"/>
        <rFont val="宋体"/>
        <family val="0"/>
      </rPr>
      <t>解决历史遗留问题及改革成本支出</t>
    </r>
  </si>
  <si>
    <t>2230105</t>
  </si>
  <si>
    <r>
      <t xml:space="preserve">     </t>
    </r>
    <r>
      <rPr>
        <sz val="10"/>
        <color indexed="8"/>
        <rFont val="宋体"/>
        <family val="0"/>
      </rPr>
      <t>国有企业退休人员社会化管理补助支出</t>
    </r>
  </si>
  <si>
    <t>2230199</t>
  </si>
  <si>
    <r>
      <t xml:space="preserve">     </t>
    </r>
    <r>
      <rPr>
        <sz val="10"/>
        <color indexed="8"/>
        <rFont val="宋体"/>
        <family val="0"/>
      </rPr>
      <t>其他解决历史遗留问题及改革成本支出</t>
    </r>
  </si>
  <si>
    <r>
      <rPr>
        <sz val="10"/>
        <rFont val="宋体"/>
        <family val="0"/>
      </rPr>
      <t>用于解决中房集团历史遗留问题（房租减免）。</t>
    </r>
  </si>
  <si>
    <r>
      <t xml:space="preserve">    </t>
    </r>
    <r>
      <rPr>
        <sz val="10"/>
        <color indexed="8"/>
        <rFont val="宋体"/>
        <family val="0"/>
      </rPr>
      <t>其他国有资本经营预算支出</t>
    </r>
  </si>
  <si>
    <t>2239901</t>
  </si>
  <si>
    <r>
      <t xml:space="preserve">       </t>
    </r>
    <r>
      <rPr>
        <sz val="10"/>
        <color indexed="8"/>
        <rFont val="宋体"/>
        <family val="0"/>
      </rPr>
      <t>其他国有资本经营预算支出</t>
    </r>
  </si>
  <si>
    <r>
      <rPr>
        <sz val="10"/>
        <rFont val="宋体"/>
        <family val="0"/>
      </rPr>
      <t>（</t>
    </r>
    <r>
      <rPr>
        <sz val="10"/>
        <rFont val="Times New Roman"/>
        <family val="0"/>
      </rPr>
      <t>1</t>
    </r>
    <r>
      <rPr>
        <sz val="10"/>
        <rFont val="宋体"/>
        <family val="0"/>
      </rPr>
      <t>）增加国有企业项目资本金注入</t>
    </r>
    <r>
      <rPr>
        <sz val="10"/>
        <rFont val="Times New Roman"/>
        <family val="0"/>
      </rPr>
      <t>4085.37</t>
    </r>
    <r>
      <rPr>
        <sz val="10"/>
        <rFont val="宋体"/>
        <family val="0"/>
      </rPr>
      <t>万元，其中：国投公司</t>
    </r>
    <r>
      <rPr>
        <sz val="10"/>
        <rFont val="Times New Roman"/>
        <family val="0"/>
      </rPr>
      <t>3261</t>
    </r>
    <r>
      <rPr>
        <sz val="10"/>
        <rFont val="宋体"/>
        <family val="0"/>
      </rPr>
      <t>万元，用于公共中心综合体建设；交投公司</t>
    </r>
    <r>
      <rPr>
        <sz val="10"/>
        <rFont val="Times New Roman"/>
        <family val="0"/>
      </rPr>
      <t>39</t>
    </r>
    <r>
      <rPr>
        <sz val="10"/>
        <rFont val="宋体"/>
        <family val="0"/>
      </rPr>
      <t>万元，解决</t>
    </r>
    <r>
      <rPr>
        <sz val="10"/>
        <rFont val="Times New Roman"/>
        <family val="0"/>
      </rPr>
      <t>2021</t>
    </r>
    <r>
      <rPr>
        <sz val="10"/>
        <rFont val="宋体"/>
        <family val="0"/>
      </rPr>
      <t>年公交首未站建设项目资金缺口；高新投公司</t>
    </r>
    <r>
      <rPr>
        <sz val="10"/>
        <rFont val="Times New Roman"/>
        <family val="0"/>
      </rPr>
      <t>150</t>
    </r>
    <r>
      <rPr>
        <sz val="10"/>
        <rFont val="宋体"/>
        <family val="0"/>
      </rPr>
      <t>万元，用于增加注册资本金，可用于漂水河东护岸市政工程建设；金控集团</t>
    </r>
    <r>
      <rPr>
        <sz val="10"/>
        <rFont val="Times New Roman"/>
        <family val="0"/>
      </rPr>
      <t>50</t>
    </r>
    <r>
      <rPr>
        <sz val="10"/>
        <rFont val="宋体"/>
        <family val="0"/>
      </rPr>
      <t>万元，用于解决政府担保基金、续贷周转金不足；金盾押运</t>
    </r>
    <r>
      <rPr>
        <sz val="10"/>
        <rFont val="Times New Roman"/>
        <family val="0"/>
      </rPr>
      <t>35.37</t>
    </r>
    <r>
      <rPr>
        <sz val="10"/>
        <rFont val="宋体"/>
        <family val="0"/>
      </rPr>
      <t>万元，用于增加企业注册资本金；市粮储公司</t>
    </r>
    <r>
      <rPr>
        <sz val="10"/>
        <rFont val="Times New Roman"/>
        <family val="0"/>
      </rPr>
      <t>200</t>
    </r>
    <r>
      <rPr>
        <sz val="10"/>
        <rFont val="宋体"/>
        <family val="0"/>
      </rPr>
      <t>万元，主要用于增资扩仓，支持粮食仓储能力建设。（</t>
    </r>
    <r>
      <rPr>
        <sz val="10"/>
        <rFont val="Times New Roman"/>
        <family val="0"/>
      </rPr>
      <t>2</t>
    </r>
    <r>
      <rPr>
        <sz val="10"/>
        <rFont val="宋体"/>
        <family val="0"/>
      </rPr>
      <t>）其他国有资本经营预算支出</t>
    </r>
    <r>
      <rPr>
        <sz val="10"/>
        <rFont val="Times New Roman"/>
        <family val="0"/>
      </rPr>
      <t>120</t>
    </r>
    <r>
      <rPr>
        <sz val="10"/>
        <rFont val="宋体"/>
        <family val="0"/>
      </rPr>
      <t>万元（其中：国资监管经费</t>
    </r>
    <r>
      <rPr>
        <sz val="10"/>
        <rFont val="Times New Roman"/>
        <family val="0"/>
      </rPr>
      <t>50</t>
    </r>
    <r>
      <rPr>
        <sz val="10"/>
        <rFont val="宋体"/>
        <family val="0"/>
      </rPr>
      <t>万元，国资国企在线监管系统建设</t>
    </r>
    <r>
      <rPr>
        <sz val="10"/>
        <rFont val="Times New Roman"/>
        <family val="0"/>
      </rPr>
      <t>70</t>
    </r>
    <r>
      <rPr>
        <sz val="10"/>
        <rFont val="宋体"/>
        <family val="0"/>
      </rPr>
      <t>万元）。</t>
    </r>
  </si>
  <si>
    <r>
      <rPr>
        <b/>
        <sz val="10"/>
        <color indexed="8"/>
        <rFont val="宋体"/>
        <family val="0"/>
      </rPr>
      <t>三、转移性支出</t>
    </r>
  </si>
  <si>
    <r>
      <t xml:space="preserve">  </t>
    </r>
    <r>
      <rPr>
        <sz val="10"/>
        <color indexed="8"/>
        <rFont val="宋体"/>
        <family val="0"/>
      </rPr>
      <t>调出资金</t>
    </r>
  </si>
  <si>
    <t>2300803</t>
  </si>
  <si>
    <r>
      <t xml:space="preserve">     </t>
    </r>
    <r>
      <rPr>
        <sz val="10"/>
        <color indexed="8"/>
        <rFont val="宋体"/>
        <family val="0"/>
      </rPr>
      <t>国有资本经营预算调出资金</t>
    </r>
  </si>
  <si>
    <r>
      <rPr>
        <sz val="10"/>
        <color indexed="8"/>
        <rFont val="宋体"/>
        <family val="0"/>
      </rPr>
      <t>根据省政府《关于积极应对新冠肺炎疫情冲击全面从紧加强预算管理的通知》（鄂政办发〔</t>
    </r>
    <r>
      <rPr>
        <sz val="10"/>
        <color indexed="8"/>
        <rFont val="Times New Roman"/>
        <family val="0"/>
      </rPr>
      <t>2020</t>
    </r>
    <r>
      <rPr>
        <sz val="10"/>
        <color indexed="8"/>
        <rFont val="宋体"/>
        <family val="0"/>
      </rPr>
      <t>〕</t>
    </r>
    <r>
      <rPr>
        <sz val="10"/>
        <color indexed="8"/>
        <rFont val="Times New Roman"/>
        <family val="0"/>
      </rPr>
      <t>33</t>
    </r>
    <r>
      <rPr>
        <sz val="10"/>
        <color indexed="8"/>
        <rFont val="宋体"/>
        <family val="0"/>
      </rPr>
      <t>号）精神，将国有资本经营预算收入</t>
    </r>
    <r>
      <rPr>
        <sz val="10"/>
        <color indexed="8"/>
        <rFont val="Times New Roman"/>
        <family val="0"/>
      </rPr>
      <t>6057.67</t>
    </r>
    <r>
      <rPr>
        <sz val="10"/>
        <color indexed="8"/>
        <rFont val="宋体"/>
        <family val="0"/>
      </rPr>
      <t>万元按</t>
    </r>
    <r>
      <rPr>
        <sz val="10"/>
        <color indexed="8"/>
        <rFont val="Times New Roman"/>
        <family val="0"/>
      </rPr>
      <t>30%1817.3</t>
    </r>
    <r>
      <rPr>
        <sz val="10"/>
        <color indexed="8"/>
        <rFont val="宋体"/>
        <family val="0"/>
      </rPr>
      <t>万元调入一般公共预算。将齐星车身</t>
    </r>
    <r>
      <rPr>
        <sz val="10"/>
        <color indexed="8"/>
        <rFont val="Times New Roman"/>
        <family val="0"/>
      </rPr>
      <t>150</t>
    </r>
    <r>
      <rPr>
        <sz val="10"/>
        <color indexed="8"/>
        <rFont val="宋体"/>
        <family val="0"/>
      </rPr>
      <t>万元分红收入全额调入一般公共预算，另从支持实体经济发展专项中安排齐星车身技改资金</t>
    </r>
    <r>
      <rPr>
        <sz val="10"/>
        <color indexed="8"/>
        <rFont val="Times New Roman"/>
        <family val="0"/>
      </rPr>
      <t>150</t>
    </r>
    <r>
      <rPr>
        <sz val="10"/>
        <color indexed="8"/>
        <rFont val="宋体"/>
        <family val="0"/>
      </rPr>
      <t>万元。</t>
    </r>
  </si>
  <si>
    <r>
      <rPr>
        <b/>
        <sz val="10"/>
        <rFont val="宋体"/>
        <family val="0"/>
      </rPr>
      <t>支出总计</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</si>
</sst>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0000"/>
    <numFmt numFmtId="181" formatCode="0.00_);[Red]\(0.00\)"/>
  </numFmts>
  <fonts count="69">
    <font>
      <sz val="11"/>
      <color indexed="8"/>
      <name val="宋体"/>
      <family val="0"/>
    </font>
    <font>
      <sz val="11"/>
      <name val="宋体"/>
      <family val="0"/>
    </font>
    <font>
      <sz val="11"/>
      <color indexed="8"/>
      <name val="Times New Roman"/>
      <family val="0"/>
    </font>
    <font>
      <b/>
      <sz val="10"/>
      <name val="Times New Roman"/>
      <family val="0"/>
    </font>
    <font>
      <sz val="10"/>
      <name val="Times New Roman"/>
      <family val="0"/>
    </font>
    <font>
      <sz val="11"/>
      <name val="Times New Roman"/>
      <family val="0"/>
    </font>
    <font>
      <sz val="12"/>
      <name val="Times New Roman"/>
      <family val="0"/>
    </font>
    <font>
      <sz val="12"/>
      <color indexed="8"/>
      <name val="Times New Roman"/>
      <family val="0"/>
    </font>
    <font>
      <sz val="20"/>
      <name val="Times New Roman"/>
      <family val="0"/>
    </font>
    <font>
      <sz val="10"/>
      <color indexed="8"/>
      <name val="Times New Roman"/>
      <family val="0"/>
    </font>
    <font>
      <b/>
      <sz val="10"/>
      <color indexed="8"/>
      <name val="Times New Roman"/>
      <family val="0"/>
    </font>
    <font>
      <b/>
      <sz val="10"/>
      <color indexed="8"/>
      <name val="宋体"/>
      <family val="0"/>
    </font>
    <font>
      <sz val="12"/>
      <color indexed="8"/>
      <name val="黑体"/>
      <family val="0"/>
    </font>
    <font>
      <sz val="20"/>
      <name val="方正大标宋简体"/>
      <family val="0"/>
    </font>
    <font>
      <sz val="10"/>
      <color indexed="8"/>
      <name val="黑体"/>
      <family val="0"/>
    </font>
    <font>
      <sz val="10"/>
      <color indexed="8"/>
      <name val="宋体"/>
      <family val="0"/>
    </font>
    <font>
      <sz val="10"/>
      <name val="宋体"/>
      <family val="0"/>
    </font>
    <font>
      <b/>
      <sz val="11"/>
      <name val="Times New Roman"/>
      <family val="0"/>
    </font>
    <font>
      <sz val="11"/>
      <name val="黑体"/>
      <family val="0"/>
    </font>
    <font>
      <sz val="11"/>
      <color indexed="8"/>
      <name val="黑体"/>
      <family val="0"/>
    </font>
    <font>
      <b/>
      <sz val="11"/>
      <color indexed="8"/>
      <name val="宋体"/>
      <family val="0"/>
    </font>
    <font>
      <b/>
      <sz val="11"/>
      <name val="宋体"/>
      <family val="0"/>
    </font>
    <font>
      <b/>
      <sz val="11"/>
      <color indexed="8"/>
      <name val="Times New Roman"/>
      <family val="0"/>
    </font>
    <font>
      <sz val="12"/>
      <name val="黑体"/>
      <family val="0"/>
    </font>
    <font>
      <sz val="20"/>
      <name val="方正小标宋简体"/>
      <family val="0"/>
    </font>
    <font>
      <sz val="14"/>
      <name val="Times New Roman"/>
      <family val="0"/>
    </font>
    <font>
      <sz val="20"/>
      <color indexed="8"/>
      <name val="Times New Roman"/>
      <family val="0"/>
    </font>
    <font>
      <b/>
      <sz val="10"/>
      <name val="宋体"/>
      <family val="0"/>
    </font>
    <font>
      <b/>
      <sz val="9"/>
      <name val="宋体"/>
      <family val="0"/>
    </font>
    <font>
      <sz val="20"/>
      <color indexed="8"/>
      <name val="方正书宋_GBK"/>
      <family val="0"/>
    </font>
    <font>
      <b/>
      <sz val="11"/>
      <name val="黑体"/>
      <family val="0"/>
    </font>
    <font>
      <sz val="11"/>
      <color indexed="8"/>
      <name val="方正书宋_GBK"/>
      <family val="0"/>
    </font>
    <font>
      <b/>
      <sz val="11"/>
      <color indexed="8"/>
      <name val="方正书宋_GBK"/>
      <family val="0"/>
    </font>
    <font>
      <sz val="11"/>
      <name val="方正书宋_GBK"/>
      <family val="0"/>
    </font>
    <font>
      <sz val="10"/>
      <name val="黑体"/>
      <family val="0"/>
    </font>
    <font>
      <sz val="11"/>
      <color indexed="9"/>
      <name val="宋体"/>
      <family val="0"/>
    </font>
    <font>
      <sz val="11"/>
      <color indexed="60"/>
      <name val="宋体"/>
      <family val="0"/>
    </font>
    <font>
      <sz val="11"/>
      <color indexed="17"/>
      <name val="宋体"/>
      <family val="0"/>
    </font>
    <font>
      <b/>
      <sz val="18"/>
      <color indexed="62"/>
      <name val="宋体"/>
      <family val="0"/>
    </font>
    <font>
      <b/>
      <sz val="11"/>
      <color indexed="9"/>
      <name val="宋体"/>
      <family val="0"/>
    </font>
    <font>
      <sz val="11"/>
      <color indexed="62"/>
      <name val="宋体"/>
      <family val="0"/>
    </font>
    <font>
      <b/>
      <sz val="11"/>
      <color indexed="63"/>
      <name val="宋体"/>
      <family val="0"/>
    </font>
    <font>
      <i/>
      <sz val="11"/>
      <color indexed="23"/>
      <name val="宋体"/>
      <family val="0"/>
    </font>
    <font>
      <sz val="12"/>
      <name val="宋体"/>
      <family val="0"/>
    </font>
    <font>
      <sz val="9"/>
      <name val="宋体"/>
      <family val="0"/>
    </font>
    <font>
      <sz val="11"/>
      <color indexed="10"/>
      <name val="宋体"/>
      <family val="0"/>
    </font>
    <font>
      <b/>
      <sz val="11"/>
      <color indexed="62"/>
      <name val="宋体"/>
      <family val="0"/>
    </font>
    <font>
      <b/>
      <sz val="13"/>
      <color indexed="62"/>
      <name val="宋体"/>
      <family val="0"/>
    </font>
    <font>
      <b/>
      <sz val="15"/>
      <color indexed="62"/>
      <name val="宋体"/>
      <family val="0"/>
    </font>
    <font>
      <sz val="11"/>
      <color indexed="52"/>
      <name val="宋体"/>
      <family val="0"/>
    </font>
    <font>
      <u val="single"/>
      <sz val="11"/>
      <color indexed="12"/>
      <name val="宋体"/>
      <family val="0"/>
    </font>
    <font>
      <b/>
      <sz val="11"/>
      <color indexed="52"/>
      <name val="宋体"/>
      <family val="0"/>
    </font>
    <font>
      <u val="single"/>
      <sz val="11"/>
      <color indexed="20"/>
      <name val="宋体"/>
      <family val="0"/>
    </font>
    <font>
      <sz val="11"/>
      <name val="SimSun"/>
      <family val="0"/>
    </font>
    <font>
      <sz val="20"/>
      <color indexed="8"/>
      <name val="方正大标宋简体"/>
      <family val="0"/>
    </font>
    <font>
      <sz val="12"/>
      <color indexed="8"/>
      <name val="宋体"/>
      <family val="0"/>
    </font>
    <font>
      <sz val="11"/>
      <color theme="1"/>
      <name val="Calibri"/>
      <family val="0"/>
    </font>
    <font>
      <sz val="12"/>
      <color rgb="FF000000"/>
      <name val="Times New Roman"/>
      <family val="0"/>
    </font>
    <font>
      <b/>
      <sz val="10"/>
      <color rgb="FF000000"/>
      <name val="Times New Roman"/>
      <family val="0"/>
    </font>
    <font>
      <sz val="12"/>
      <color rgb="FF000000"/>
      <name val="黑体"/>
      <family val="0"/>
    </font>
    <font>
      <sz val="10"/>
      <color rgb="FF000000"/>
      <name val="宋体"/>
      <family val="0"/>
    </font>
    <font>
      <sz val="20"/>
      <color rgb="FF000000"/>
      <name val="Times New Roman"/>
      <family val="0"/>
    </font>
    <font>
      <sz val="20"/>
      <color rgb="FF000000"/>
      <name val="方正书宋_GBK"/>
      <family val="0"/>
    </font>
    <font>
      <sz val="11"/>
      <color theme="1"/>
      <name val="Times New Roman"/>
      <family val="0"/>
    </font>
    <font>
      <sz val="11"/>
      <color theme="1"/>
      <name val="宋体"/>
      <family val="0"/>
    </font>
    <font>
      <sz val="11"/>
      <color rgb="FF000000"/>
      <name val="方正书宋_GBK"/>
      <family val="0"/>
    </font>
    <font>
      <b/>
      <sz val="11"/>
      <color rgb="FF000000"/>
      <name val="方正书宋_GBK"/>
      <family val="0"/>
    </font>
    <font>
      <b/>
      <sz val="11"/>
      <color rgb="FF000000"/>
      <name val="Times New Roman"/>
      <family val="0"/>
    </font>
    <font>
      <sz val="11"/>
      <color rgb="FF000000"/>
      <name val="Times New Roman"/>
      <family val="0"/>
    </font>
  </fonts>
  <fills count="20">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9"/>
        <bgColor indexed="64"/>
      </patternFill>
    </fill>
    <fill>
      <patternFill patternType="solid">
        <fgColor indexed="25"/>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57"/>
        <bgColor indexed="64"/>
      </patternFill>
    </fill>
    <fill>
      <patternFill patternType="solid">
        <fgColor rgb="FF00B0F0"/>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72">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0" borderId="0" applyProtection="0">
      <alignment vertical="center"/>
    </xf>
    <xf numFmtId="0" fontId="56" fillId="0" borderId="0">
      <alignment/>
      <protection/>
    </xf>
    <xf numFmtId="0" fontId="44" fillId="0" borderId="0">
      <alignment/>
      <protection/>
    </xf>
    <xf numFmtId="0" fontId="56" fillId="0" borderId="0">
      <alignment/>
      <protection/>
    </xf>
    <xf numFmtId="0" fontId="56" fillId="0" borderId="0">
      <alignment/>
      <protection/>
    </xf>
    <xf numFmtId="0" fontId="0" fillId="2" borderId="0" applyProtection="0">
      <alignment/>
    </xf>
    <xf numFmtId="0" fontId="0" fillId="2" borderId="0" applyProtection="0">
      <alignment/>
    </xf>
    <xf numFmtId="0" fontId="35" fillId="3" borderId="0" applyProtection="0">
      <alignment/>
    </xf>
    <xf numFmtId="0" fontId="0" fillId="4" borderId="0" applyProtection="0">
      <alignment/>
    </xf>
    <xf numFmtId="0" fontId="0" fillId="5" borderId="0" applyProtection="0">
      <alignment/>
    </xf>
    <xf numFmtId="0" fontId="35" fillId="6" borderId="0" applyProtection="0">
      <alignment/>
    </xf>
    <xf numFmtId="0" fontId="0" fillId="7" borderId="0" applyProtection="0">
      <alignment/>
    </xf>
    <xf numFmtId="0" fontId="46" fillId="0" borderId="1" applyProtection="0">
      <alignment/>
    </xf>
    <xf numFmtId="0" fontId="42" fillId="0" borderId="0" applyProtection="0">
      <alignment/>
    </xf>
    <xf numFmtId="0" fontId="20" fillId="0" borderId="2" applyProtection="0">
      <alignment/>
    </xf>
    <xf numFmtId="9" fontId="0" fillId="0" borderId="0" applyProtection="0">
      <alignment/>
    </xf>
    <xf numFmtId="43" fontId="0" fillId="0" borderId="0" applyProtection="0">
      <alignment/>
    </xf>
    <xf numFmtId="0" fontId="47" fillId="0" borderId="3" applyProtection="0">
      <alignment/>
    </xf>
    <xf numFmtId="42" fontId="0" fillId="0" borderId="0" applyProtection="0">
      <alignment/>
    </xf>
    <xf numFmtId="0" fontId="0" fillId="0" borderId="0" applyProtection="0">
      <alignment/>
    </xf>
    <xf numFmtId="0" fontId="35" fillId="7" borderId="0" applyProtection="0">
      <alignment/>
    </xf>
    <xf numFmtId="0" fontId="45" fillId="0" borderId="0" applyProtection="0">
      <alignment/>
    </xf>
    <xf numFmtId="0" fontId="56" fillId="0" borderId="0">
      <alignment/>
      <protection/>
    </xf>
    <xf numFmtId="0" fontId="0" fillId="8" borderId="0" applyProtection="0">
      <alignment/>
    </xf>
    <xf numFmtId="0" fontId="35" fillId="4" borderId="0" applyProtection="0">
      <alignment/>
    </xf>
    <xf numFmtId="0" fontId="6" fillId="0" borderId="0" applyProtection="0">
      <alignment/>
    </xf>
    <xf numFmtId="0" fontId="48" fillId="0" borderId="3" applyProtection="0">
      <alignment/>
    </xf>
    <xf numFmtId="0" fontId="50" fillId="0" borderId="0" applyProtection="0">
      <alignment/>
    </xf>
    <xf numFmtId="0" fontId="0" fillId="9" borderId="0" applyProtection="0">
      <alignment/>
    </xf>
    <xf numFmtId="44" fontId="0" fillId="0" borderId="0" applyProtection="0">
      <alignment/>
    </xf>
    <xf numFmtId="0" fontId="0" fillId="7" borderId="0" applyProtection="0">
      <alignment/>
    </xf>
    <xf numFmtId="0" fontId="51" fillId="10" borderId="4" applyProtection="0">
      <alignment/>
    </xf>
    <xf numFmtId="0" fontId="52" fillId="0" borderId="0" applyProtection="0">
      <alignment/>
    </xf>
    <xf numFmtId="41" fontId="0" fillId="0" borderId="0" applyProtection="0">
      <alignment/>
    </xf>
    <xf numFmtId="0" fontId="35" fillId="11" borderId="0" applyProtection="0">
      <alignment/>
    </xf>
    <xf numFmtId="0" fontId="0" fillId="9" borderId="0" applyProtection="0">
      <alignment/>
    </xf>
    <xf numFmtId="0" fontId="35" fillId="2" borderId="0" applyProtection="0">
      <alignment/>
    </xf>
    <xf numFmtId="0" fontId="40" fillId="2" borderId="4" applyProtection="0">
      <alignment/>
    </xf>
    <xf numFmtId="0" fontId="41" fillId="10" borderId="5" applyProtection="0">
      <alignment/>
    </xf>
    <xf numFmtId="0" fontId="39" fillId="12" borderId="6" applyProtection="0">
      <alignment/>
    </xf>
    <xf numFmtId="0" fontId="49" fillId="0" borderId="7" applyProtection="0">
      <alignment/>
    </xf>
    <xf numFmtId="0" fontId="35" fillId="4" borderId="0" applyProtection="0">
      <alignment/>
    </xf>
    <xf numFmtId="0" fontId="44" fillId="0" borderId="0" applyProtection="0">
      <alignment/>
    </xf>
    <xf numFmtId="0" fontId="35" fillId="9" borderId="0" applyProtection="0">
      <alignment/>
    </xf>
    <xf numFmtId="0" fontId="0" fillId="13" borderId="8" applyProtection="0">
      <alignment/>
    </xf>
    <xf numFmtId="0" fontId="38" fillId="0" borderId="0" applyProtection="0">
      <alignment/>
    </xf>
    <xf numFmtId="0" fontId="37" fillId="9" borderId="0" applyProtection="0">
      <alignment/>
    </xf>
    <xf numFmtId="0" fontId="46" fillId="0" borderId="0" applyProtection="0">
      <alignment/>
    </xf>
    <xf numFmtId="0" fontId="35" fillId="6" borderId="0" applyProtection="0">
      <alignment/>
    </xf>
    <xf numFmtId="0" fontId="36" fillId="14" borderId="0" applyProtection="0">
      <alignment/>
    </xf>
    <xf numFmtId="0" fontId="0" fillId="15" borderId="0" applyProtection="0">
      <alignment/>
    </xf>
    <xf numFmtId="0" fontId="36" fillId="8" borderId="0" applyProtection="0">
      <alignment/>
    </xf>
    <xf numFmtId="0" fontId="35" fillId="16" borderId="0" applyProtection="0">
      <alignment/>
    </xf>
    <xf numFmtId="0" fontId="0" fillId="4" borderId="0" applyProtection="0">
      <alignment/>
    </xf>
    <xf numFmtId="0" fontId="35" fillId="8" borderId="0" applyProtection="0">
      <alignment/>
    </xf>
    <xf numFmtId="0" fontId="0" fillId="8" borderId="0" applyProtection="0">
      <alignment/>
    </xf>
    <xf numFmtId="0" fontId="35" fillId="17" borderId="0" applyProtection="0">
      <alignment/>
    </xf>
  </cellStyleXfs>
  <cellXfs count="464">
    <xf numFmtId="0" fontId="0" fillId="0" borderId="0" xfId="0" applyAlignment="1">
      <alignment/>
    </xf>
    <xf numFmtId="0" fontId="2" fillId="0" borderId="0" xfId="15" applyNumberFormat="1" applyFont="1" applyFill="1" applyBorder="1" applyAlignment="1">
      <alignment vertical="center"/>
    </xf>
    <xf numFmtId="0" fontId="3" fillId="0" borderId="0" xfId="15" applyNumberFormat="1" applyFont="1" applyFill="1" applyBorder="1" applyAlignment="1">
      <alignment horizontal="center" vertical="center"/>
    </xf>
    <xf numFmtId="0" fontId="4" fillId="0" borderId="0" xfId="15" applyNumberFormat="1" applyFont="1" applyFill="1" applyBorder="1" applyAlignment="1">
      <alignment vertical="center"/>
    </xf>
    <xf numFmtId="0" fontId="5" fillId="0" borderId="0" xfId="15" applyNumberFormat="1" applyFont="1" applyFill="1" applyBorder="1" applyAlignment="1">
      <alignment vertical="center"/>
    </xf>
    <xf numFmtId="0" fontId="6" fillId="0" borderId="0" xfId="15" applyNumberFormat="1" applyFont="1" applyFill="1" applyBorder="1" applyAlignment="1">
      <alignment vertical="center"/>
    </xf>
    <xf numFmtId="0" fontId="6" fillId="0" borderId="0" xfId="15" applyNumberFormat="1" applyFont="1" applyFill="1" applyBorder="1" applyAlignment="1">
      <alignment horizontal="center" vertical="center"/>
    </xf>
    <xf numFmtId="0" fontId="57" fillId="0" borderId="0" xfId="15" applyNumberFormat="1" applyFont="1" applyFill="1" applyBorder="1" applyAlignment="1">
      <alignment vertical="center"/>
    </xf>
    <xf numFmtId="0" fontId="2" fillId="0" borderId="0" xfId="15" applyNumberFormat="1" applyFont="1" applyFill="1" applyBorder="1" applyAlignment="1">
      <alignment horizontal="center" vertical="center"/>
    </xf>
    <xf numFmtId="0" fontId="8" fillId="0" borderId="0" xfId="15" applyNumberFormat="1" applyFont="1" applyFill="1" applyBorder="1" applyAlignment="1">
      <alignment horizontal="center" vertical="center"/>
    </xf>
    <xf numFmtId="0" fontId="8" fillId="0" borderId="0" xfId="15" applyNumberFormat="1" applyFont="1" applyFill="1" applyBorder="1" applyAlignment="1">
      <alignment horizontal="center" vertical="center"/>
    </xf>
    <xf numFmtId="0" fontId="2" fillId="0" borderId="9" xfId="15" applyNumberFormat="1" applyFont="1" applyFill="1" applyBorder="1" applyAlignment="1">
      <alignment horizontal="left" vertical="center"/>
    </xf>
    <xf numFmtId="0" fontId="5" fillId="0" borderId="9" xfId="15" applyNumberFormat="1" applyFont="1" applyFill="1" applyBorder="1" applyAlignment="1">
      <alignment horizontal="left" vertical="center"/>
    </xf>
    <xf numFmtId="0" fontId="5" fillId="0" borderId="9" xfId="15" applyNumberFormat="1" applyFont="1" applyFill="1" applyBorder="1" applyAlignment="1">
      <alignment horizontal="center" vertical="center"/>
    </xf>
    <xf numFmtId="0" fontId="6" fillId="0" borderId="0" xfId="15" applyNumberFormat="1" applyFont="1" applyFill="1" applyBorder="1" applyAlignment="1">
      <alignment horizontal="right" vertical="center"/>
    </xf>
    <xf numFmtId="0" fontId="4" fillId="0" borderId="10" xfId="15" applyNumberFormat="1" applyFont="1" applyFill="1" applyBorder="1" applyAlignment="1">
      <alignment horizontal="center" vertical="center"/>
    </xf>
    <xf numFmtId="176" fontId="9" fillId="0" borderId="10" xfId="15" applyNumberFormat="1" applyFont="1" applyFill="1" applyBorder="1" applyAlignment="1">
      <alignment horizontal="center" vertical="center" wrapText="1"/>
    </xf>
    <xf numFmtId="49" fontId="4" fillId="0" borderId="10" xfId="57" applyNumberFormat="1" applyFont="1" applyFill="1" applyBorder="1" applyAlignment="1">
      <alignment horizontal="left" vertical="center" wrapText="1"/>
    </xf>
    <xf numFmtId="49" fontId="58" fillId="0" borderId="10" xfId="57" applyNumberFormat="1" applyFont="1" applyFill="1" applyBorder="1" applyAlignment="1">
      <alignment horizontal="center" vertical="center" wrapText="1"/>
    </xf>
    <xf numFmtId="177" fontId="10" fillId="0" borderId="10" xfId="15" applyNumberFormat="1" applyFont="1" applyFill="1" applyBorder="1" applyAlignment="1">
      <alignment horizontal="center" vertical="center" wrapText="1"/>
    </xf>
    <xf numFmtId="0" fontId="4" fillId="0" borderId="10" xfId="15" applyNumberFormat="1" applyFont="1" applyFill="1" applyBorder="1" applyAlignment="1">
      <alignment horizontal="left" vertical="center" wrapText="1"/>
    </xf>
    <xf numFmtId="49" fontId="9" fillId="0" borderId="10" xfId="57" applyNumberFormat="1" applyFont="1" applyFill="1" applyBorder="1" applyAlignment="1">
      <alignment horizontal="left" vertical="center" wrapText="1"/>
    </xf>
    <xf numFmtId="177" fontId="4" fillId="0" borderId="10" xfId="15" applyNumberFormat="1" applyFont="1" applyFill="1" applyBorder="1" applyAlignment="1">
      <alignment horizontal="center" vertical="center" wrapText="1"/>
    </xf>
    <xf numFmtId="0" fontId="9" fillId="0" borderId="10" xfId="15" applyNumberFormat="1" applyFont="1" applyFill="1" applyBorder="1" applyAlignment="1">
      <alignment vertical="center" wrapText="1"/>
    </xf>
    <xf numFmtId="0" fontId="9" fillId="0" borderId="10" xfId="15" applyNumberFormat="1" applyFont="1" applyFill="1" applyBorder="1" applyAlignment="1">
      <alignment horizontal="left" vertical="center" wrapText="1"/>
    </xf>
    <xf numFmtId="49" fontId="11" fillId="0" borderId="10" xfId="57" applyNumberFormat="1" applyFont="1" applyFill="1" applyBorder="1" applyAlignment="1">
      <alignment horizontal="left" vertical="center" wrapText="1"/>
    </xf>
    <xf numFmtId="177" fontId="9" fillId="0" borderId="10" xfId="15"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49" fontId="10" fillId="0" borderId="10" xfId="57" applyNumberFormat="1" applyFont="1" applyFill="1" applyBorder="1" applyAlignment="1">
      <alignment horizontal="left" vertical="center" wrapText="1"/>
    </xf>
    <xf numFmtId="0" fontId="4" fillId="0" borderId="10" xfId="15" applyNumberFormat="1" applyFont="1" applyFill="1" applyBorder="1" applyAlignment="1">
      <alignment vertical="center" wrapText="1"/>
    </xf>
    <xf numFmtId="0" fontId="3" fillId="0" borderId="10" xfId="15" applyNumberFormat="1" applyFont="1" applyFill="1" applyBorder="1" applyAlignment="1">
      <alignment horizontal="center" vertical="center" wrapText="1"/>
    </xf>
    <xf numFmtId="0" fontId="4" fillId="0" borderId="0" xfId="15" applyNumberFormat="1" applyFont="1" applyFill="1" applyBorder="1" applyAlignment="1">
      <alignment horizontal="center" vertical="center"/>
    </xf>
    <xf numFmtId="0" fontId="2" fillId="0" borderId="0" xfId="15" applyNumberFormat="1" applyFont="1" applyFill="1" applyBorder="1" applyAlignment="1">
      <alignment vertical="center" wrapText="1"/>
    </xf>
    <xf numFmtId="0" fontId="5" fillId="0" borderId="0" xfId="15" applyNumberFormat="1" applyFont="1" applyFill="1" applyBorder="1" applyAlignment="1">
      <alignment vertical="center" wrapText="1"/>
    </xf>
    <xf numFmtId="0" fontId="6" fillId="0" borderId="0" xfId="15" applyNumberFormat="1" applyFont="1" applyFill="1" applyBorder="1" applyAlignment="1">
      <alignment vertical="center" wrapText="1"/>
    </xf>
    <xf numFmtId="0" fontId="6" fillId="0" borderId="0" xfId="15" applyNumberFormat="1" applyFont="1" applyFill="1" applyBorder="1" applyAlignment="1">
      <alignment horizontal="center" vertical="center" wrapText="1"/>
    </xf>
    <xf numFmtId="0" fontId="59" fillId="0" borderId="0" xfId="15" applyNumberFormat="1" applyFont="1" applyFill="1" applyBorder="1" applyAlignment="1">
      <alignment vertical="center" wrapText="1"/>
    </xf>
    <xf numFmtId="0" fontId="2" fillId="0" borderId="0" xfId="15" applyNumberFormat="1" applyFont="1" applyFill="1" applyBorder="1" applyAlignment="1">
      <alignment horizontal="center" vertical="center" wrapText="1"/>
    </xf>
    <xf numFmtId="0" fontId="13" fillId="0" borderId="0" xfId="15" applyNumberFormat="1" applyFont="1" applyFill="1" applyBorder="1" applyAlignment="1">
      <alignment horizontal="center" vertical="center" wrapText="1"/>
    </xf>
    <xf numFmtId="0" fontId="8" fillId="0" borderId="0" xfId="15" applyNumberFormat="1" applyFont="1" applyFill="1" applyBorder="1" applyAlignment="1">
      <alignment horizontal="center" vertical="center" wrapText="1"/>
    </xf>
    <xf numFmtId="0" fontId="2" fillId="0" borderId="9" xfId="15" applyNumberFormat="1" applyFont="1" applyFill="1" applyBorder="1" applyAlignment="1">
      <alignment horizontal="left" vertical="center" wrapText="1"/>
    </xf>
    <xf numFmtId="0" fontId="2" fillId="0" borderId="9" xfId="15" applyNumberFormat="1" applyFont="1" applyFill="1" applyBorder="1" applyAlignment="1">
      <alignment horizontal="left" vertical="center" wrapText="1"/>
    </xf>
    <xf numFmtId="0" fontId="2" fillId="0" borderId="9" xfId="15" applyNumberFormat="1" applyFont="1" applyFill="1" applyBorder="1" applyAlignment="1">
      <alignment horizontal="right" vertical="center" wrapText="1"/>
    </xf>
    <xf numFmtId="0" fontId="2" fillId="0" borderId="9" xfId="15" applyNumberFormat="1" applyFont="1" applyFill="1" applyBorder="1" applyAlignment="1">
      <alignment horizontal="right" vertical="center" wrapText="1"/>
    </xf>
    <xf numFmtId="0" fontId="14" fillId="0" borderId="10" xfId="15" applyNumberFormat="1" applyFont="1" applyFill="1" applyBorder="1" applyAlignment="1">
      <alignment horizontal="center" vertical="center" wrapText="1"/>
    </xf>
    <xf numFmtId="176" fontId="14" fillId="0" borderId="10" xfId="15" applyNumberFormat="1" applyFont="1" applyFill="1" applyBorder="1" applyAlignment="1">
      <alignment horizontal="center" vertical="center" wrapText="1"/>
    </xf>
    <xf numFmtId="176" fontId="58" fillId="0" borderId="10" xfId="15" applyNumberFormat="1" applyFont="1" applyFill="1" applyBorder="1" applyAlignment="1">
      <alignment horizontal="center" vertical="center" wrapText="1"/>
    </xf>
    <xf numFmtId="177" fontId="4" fillId="0" borderId="10" xfId="15" applyNumberFormat="1" applyFont="1" applyFill="1" applyBorder="1" applyAlignment="1">
      <alignment horizontal="left" vertical="center" wrapText="1"/>
    </xf>
    <xf numFmtId="49" fontId="15" fillId="0" borderId="10" xfId="57" applyNumberFormat="1" applyFont="1" applyFill="1" applyBorder="1" applyAlignment="1">
      <alignment horizontal="left" vertical="center" wrapText="1"/>
    </xf>
    <xf numFmtId="177" fontId="9" fillId="0" borderId="10" xfId="0" applyNumberFormat="1" applyFont="1" applyFill="1" applyBorder="1" applyAlignment="1">
      <alignment horizontal="center" vertical="center" wrapText="1"/>
    </xf>
    <xf numFmtId="0" fontId="15" fillId="0" borderId="10" xfId="0" applyFont="1" applyFill="1" applyBorder="1" applyAlignment="1" applyProtection="1">
      <alignment horizontal="left" vertical="center" wrapText="1"/>
      <protection/>
    </xf>
    <xf numFmtId="49" fontId="16" fillId="0" borderId="10" xfId="57" applyNumberFormat="1" applyFont="1" applyFill="1" applyBorder="1" applyAlignment="1">
      <alignment horizontal="left" vertical="center" wrapText="1"/>
    </xf>
    <xf numFmtId="0" fontId="60" fillId="0" borderId="10" xfId="0" applyFont="1" applyFill="1" applyBorder="1" applyAlignment="1" applyProtection="1">
      <alignment horizontal="left" vertical="center" wrapText="1"/>
      <protection/>
    </xf>
    <xf numFmtId="177" fontId="4"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left" vertical="center" wrapText="1"/>
    </xf>
    <xf numFmtId="176" fontId="15" fillId="0" borderId="10" xfId="15" applyNumberFormat="1" applyFont="1" applyFill="1" applyBorder="1" applyAlignment="1">
      <alignment horizontal="left" vertical="center" wrapText="1"/>
    </xf>
    <xf numFmtId="177" fontId="9" fillId="0" borderId="10" xfId="15" applyNumberFormat="1" applyFont="1" applyFill="1" applyBorder="1" applyAlignment="1">
      <alignment horizontal="left" vertical="center" wrapText="1"/>
    </xf>
    <xf numFmtId="176" fontId="11" fillId="0" borderId="10" xfId="15" applyNumberFormat="1" applyFont="1" applyFill="1" applyBorder="1" applyAlignment="1">
      <alignment horizontal="center" vertical="center" wrapText="1"/>
    </xf>
    <xf numFmtId="0" fontId="17" fillId="0" borderId="0" xfId="15" applyNumberFormat="1" applyFont="1" applyFill="1" applyBorder="1" applyAlignment="1">
      <alignment horizontal="center" vertical="center"/>
    </xf>
    <xf numFmtId="0" fontId="13" fillId="0" borderId="0" xfId="15" applyNumberFormat="1" applyFont="1" applyFill="1" applyBorder="1" applyAlignment="1">
      <alignment horizontal="center" vertical="center"/>
    </xf>
    <xf numFmtId="0" fontId="2" fillId="0" borderId="9" xfId="15" applyNumberFormat="1" applyFont="1" applyFill="1" applyBorder="1" applyAlignment="1">
      <alignment horizontal="left" vertical="center"/>
    </xf>
    <xf numFmtId="0" fontId="6" fillId="0" borderId="0" xfId="15" applyNumberFormat="1" applyFont="1" applyFill="1" applyBorder="1" applyAlignment="1">
      <alignment horizontal="right" vertical="center"/>
    </xf>
    <xf numFmtId="177" fontId="18" fillId="0" borderId="10"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6" fontId="19" fillId="0" borderId="10" xfId="15" applyNumberFormat="1" applyFont="1" applyFill="1" applyBorder="1" applyAlignment="1">
      <alignment horizontal="center" vertical="center" wrapText="1"/>
    </xf>
    <xf numFmtId="0" fontId="18" fillId="0" borderId="10" xfId="15" applyNumberFormat="1" applyFont="1" applyFill="1" applyBorder="1" applyAlignment="1">
      <alignment horizontal="center" vertical="center"/>
    </xf>
    <xf numFmtId="177" fontId="5" fillId="0" borderId="10" xfId="0" applyNumberFormat="1" applyFont="1" applyFill="1" applyBorder="1" applyAlignment="1" applyProtection="1">
      <alignment vertical="center"/>
      <protection/>
    </xf>
    <xf numFmtId="177" fontId="20" fillId="0" borderId="10" xfId="0" applyNumberFormat="1" applyFont="1" applyFill="1" applyBorder="1" applyAlignment="1" applyProtection="1">
      <alignment horizontal="center" vertical="center" wrapText="1"/>
      <protection/>
    </xf>
    <xf numFmtId="177" fontId="17" fillId="0" borderId="10" xfId="15" applyNumberFormat="1" applyFont="1" applyFill="1" applyBorder="1" applyAlignment="1">
      <alignment horizontal="center" vertical="center"/>
    </xf>
    <xf numFmtId="0" fontId="2" fillId="0" borderId="10" xfId="15" applyNumberFormat="1" applyFont="1" applyFill="1" applyBorder="1" applyAlignment="1">
      <alignment vertical="center"/>
    </xf>
    <xf numFmtId="177" fontId="5" fillId="0" borderId="10" xfId="57" applyNumberFormat="1" applyFont="1" applyFill="1" applyBorder="1" applyAlignment="1" applyProtection="1">
      <alignment horizontal="left" vertical="center"/>
      <protection/>
    </xf>
    <xf numFmtId="177" fontId="1" fillId="0" borderId="10" xfId="57" applyNumberFormat="1" applyFont="1" applyFill="1" applyBorder="1" applyAlignment="1" applyProtection="1">
      <alignment horizontal="left" vertical="center"/>
      <protection/>
    </xf>
    <xf numFmtId="0" fontId="5" fillId="0" borderId="10" xfId="15" applyNumberFormat="1" applyFont="1" applyFill="1" applyBorder="1" applyAlignment="1">
      <alignment horizontal="center" vertical="center"/>
    </xf>
    <xf numFmtId="176" fontId="2" fillId="0" borderId="10" xfId="15" applyNumberFormat="1" applyFont="1" applyFill="1" applyBorder="1" applyAlignment="1">
      <alignment horizontal="center" vertical="center"/>
    </xf>
    <xf numFmtId="177" fontId="21" fillId="0" borderId="10" xfId="57" applyNumberFormat="1" applyFont="1" applyFill="1" applyBorder="1" applyAlignment="1" applyProtection="1">
      <alignment horizontal="center" vertical="center"/>
      <protection/>
    </xf>
    <xf numFmtId="0" fontId="17" fillId="0" borderId="10" xfId="15" applyNumberFormat="1" applyFont="1" applyFill="1" applyBorder="1" applyAlignment="1">
      <alignment horizontal="center" vertical="center"/>
    </xf>
    <xf numFmtId="0" fontId="5" fillId="0" borderId="10" xfId="15" applyNumberFormat="1" applyFont="1" applyFill="1" applyBorder="1" applyAlignment="1">
      <alignment vertical="center"/>
    </xf>
    <xf numFmtId="0" fontId="5" fillId="0" borderId="10" xfId="15" applyNumberFormat="1" applyFont="1" applyFill="1" applyBorder="1" applyAlignment="1">
      <alignment horizontal="left" vertical="center" wrapText="1"/>
    </xf>
    <xf numFmtId="177" fontId="5" fillId="0" borderId="10" xfId="15" applyNumberFormat="1" applyFont="1" applyFill="1" applyBorder="1" applyAlignment="1" applyProtection="1">
      <alignment vertical="center"/>
      <protection/>
    </xf>
    <xf numFmtId="177" fontId="21" fillId="0" borderId="10" xfId="15" applyNumberFormat="1" applyFont="1" applyFill="1" applyBorder="1" applyAlignment="1" applyProtection="1">
      <alignment horizontal="center" vertical="center"/>
      <protection/>
    </xf>
    <xf numFmtId="0" fontId="2" fillId="0" borderId="9" xfId="15" applyNumberFormat="1" applyFont="1" applyFill="1" applyBorder="1" applyAlignment="1">
      <alignment horizontal="right" vertical="center"/>
    </xf>
    <xf numFmtId="0" fontId="2" fillId="0" borderId="9" xfId="15" applyNumberFormat="1" applyFont="1" applyFill="1" applyBorder="1" applyAlignment="1">
      <alignment horizontal="right" vertical="center"/>
    </xf>
    <xf numFmtId="177" fontId="5" fillId="0" borderId="10" xfId="0" applyNumberFormat="1" applyFont="1" applyFill="1" applyBorder="1" applyAlignment="1" applyProtection="1">
      <alignment horizontal="center" vertical="center"/>
      <protection/>
    </xf>
    <xf numFmtId="176" fontId="2" fillId="0" borderId="10" xfId="15" applyNumberFormat="1" applyFont="1" applyFill="1" applyBorder="1" applyAlignment="1">
      <alignment horizontal="center" vertical="center" wrapText="1"/>
    </xf>
    <xf numFmtId="0" fontId="2" fillId="0" borderId="10" xfId="15" applyNumberFormat="1" applyFont="1" applyFill="1" applyBorder="1" applyAlignment="1">
      <alignment horizontal="center" vertical="center"/>
    </xf>
    <xf numFmtId="177" fontId="5" fillId="0" borderId="10" xfId="0" applyNumberFormat="1" applyFont="1" applyFill="1" applyBorder="1" applyAlignment="1" applyProtection="1">
      <alignment horizontal="left" vertical="center"/>
      <protection/>
    </xf>
    <xf numFmtId="177" fontId="17" fillId="0" borderId="10" xfId="0" applyNumberFormat="1" applyFont="1" applyFill="1" applyBorder="1" applyAlignment="1" applyProtection="1">
      <alignment horizontal="center" vertical="center"/>
      <protection/>
    </xf>
    <xf numFmtId="177" fontId="17" fillId="0" borderId="10" xfId="15" applyNumberFormat="1" applyFont="1" applyFill="1" applyBorder="1" applyAlignment="1">
      <alignment horizontal="center" vertical="center"/>
    </xf>
    <xf numFmtId="177" fontId="5" fillId="0" borderId="10" xfId="15" applyNumberFormat="1" applyFont="1" applyFill="1" applyBorder="1" applyAlignment="1">
      <alignment horizontal="left" vertical="center"/>
    </xf>
    <xf numFmtId="177" fontId="5" fillId="0" borderId="10" xfId="15" applyNumberFormat="1" applyFont="1" applyFill="1" applyBorder="1" applyAlignment="1" applyProtection="1">
      <alignment horizontal="left" vertical="center"/>
      <protection/>
    </xf>
    <xf numFmtId="177" fontId="5" fillId="0" borderId="10" xfId="15" applyNumberFormat="1" applyFont="1" applyFill="1" applyBorder="1" applyAlignment="1">
      <alignment horizontal="center" vertical="center"/>
    </xf>
    <xf numFmtId="0" fontId="5" fillId="0" borderId="10" xfId="0" applyNumberFormat="1" applyFont="1" applyFill="1" applyBorder="1" applyAlignment="1">
      <alignment horizontal="left" vertical="center"/>
    </xf>
    <xf numFmtId="0" fontId="5" fillId="0" borderId="10" xfId="0" applyNumberFormat="1" applyFont="1" applyFill="1" applyBorder="1" applyAlignment="1">
      <alignment horizontal="left" vertical="center" wrapText="1"/>
    </xf>
    <xf numFmtId="177" fontId="22" fillId="0" borderId="10" xfId="15" applyNumberFormat="1" applyFont="1" applyFill="1" applyBorder="1" applyAlignment="1" applyProtection="1">
      <alignment horizontal="center" vertical="center"/>
      <protection/>
    </xf>
    <xf numFmtId="177" fontId="22" fillId="0" borderId="10" xfId="15" applyNumberFormat="1" applyFont="1" applyFill="1" applyBorder="1" applyAlignment="1">
      <alignment horizontal="center" vertical="center"/>
    </xf>
    <xf numFmtId="177" fontId="2" fillId="0" borderId="10" xfId="15" applyNumberFormat="1" applyFont="1" applyFill="1" applyBorder="1" applyAlignment="1" applyProtection="1">
      <alignment horizontal="left" vertical="center"/>
      <protection/>
    </xf>
    <xf numFmtId="176" fontId="22" fillId="0" borderId="10" xfId="15" applyNumberFormat="1" applyFont="1" applyFill="1" applyBorder="1" applyAlignment="1">
      <alignment horizontal="center"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13"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right" vertical="center"/>
    </xf>
    <xf numFmtId="0" fontId="18" fillId="0" borderId="10" xfId="0" applyNumberFormat="1" applyFont="1" applyFill="1" applyBorder="1" applyAlignment="1">
      <alignment horizontal="center" vertical="center"/>
    </xf>
    <xf numFmtId="0" fontId="1" fillId="0" borderId="10" xfId="0" applyNumberFormat="1" applyFont="1" applyFill="1" applyBorder="1" applyAlignment="1">
      <alignment vertical="center" wrapText="1"/>
    </xf>
    <xf numFmtId="177"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0" fontId="1"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18"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xf>
    <xf numFmtId="0" fontId="5" fillId="0" borderId="10" xfId="0" applyNumberFormat="1" applyFont="1" applyFill="1" applyBorder="1" applyAlignment="1">
      <alignment vertical="center" wrapText="1"/>
    </xf>
    <xf numFmtId="176" fontId="5" fillId="0" borderId="0"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17" fillId="0" borderId="10" xfId="0" applyNumberFormat="1" applyFont="1" applyFill="1" applyBorder="1" applyAlignment="1">
      <alignment vertical="center" wrapText="1"/>
    </xf>
    <xf numFmtId="0" fontId="21" fillId="0" borderId="10" xfId="0" applyNumberFormat="1" applyFont="1" applyFill="1" applyBorder="1" applyAlignment="1">
      <alignment vertical="center" wrapText="1"/>
    </xf>
    <xf numFmtId="176" fontId="17" fillId="0" borderId="10" xfId="0" applyNumberFormat="1" applyFont="1" applyFill="1" applyBorder="1" applyAlignment="1">
      <alignment horizontal="center" vertical="center" wrapText="1"/>
    </xf>
    <xf numFmtId="176" fontId="5" fillId="0" borderId="10" xfId="16" applyNumberFormat="1" applyFont="1" applyFill="1" applyBorder="1" applyAlignment="1">
      <alignment horizontal="center" vertical="center"/>
      <protection/>
    </xf>
    <xf numFmtId="176" fontId="2" fillId="0" borderId="10" xfId="0" applyNumberFormat="1" applyFont="1" applyFill="1" applyBorder="1" applyAlignment="1">
      <alignment horizontal="center" vertical="center"/>
    </xf>
    <xf numFmtId="176" fontId="5" fillId="0" borderId="10" xfId="18"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xf>
    <xf numFmtId="0" fontId="5" fillId="0" borderId="10" xfId="34" applyNumberFormat="1" applyFont="1" applyFill="1" applyBorder="1" applyAlignment="1">
      <alignment horizontal="left" vertical="center"/>
    </xf>
    <xf numFmtId="0" fontId="21" fillId="0" borderId="10" xfId="34" applyNumberFormat="1" applyFont="1" applyFill="1" applyBorder="1" applyAlignment="1">
      <alignment horizontal="center" vertical="center"/>
    </xf>
    <xf numFmtId="0" fontId="17" fillId="0" borderId="10" xfId="34" applyNumberFormat="1" applyFont="1" applyFill="1" applyBorder="1" applyAlignment="1">
      <alignment horizontal="center" vertical="center"/>
    </xf>
    <xf numFmtId="0" fontId="1" fillId="0" borderId="10" xfId="34" applyNumberFormat="1" applyFont="1" applyFill="1" applyBorder="1" applyAlignment="1">
      <alignment vertical="center"/>
    </xf>
    <xf numFmtId="0" fontId="5" fillId="0" borderId="10" xfId="19" applyFont="1" applyFill="1" applyBorder="1" applyAlignment="1">
      <alignment horizontal="center" vertical="center"/>
      <protection/>
    </xf>
    <xf numFmtId="0" fontId="5" fillId="0" borderId="10" xfId="18" applyFont="1" applyFill="1" applyBorder="1" applyAlignment="1">
      <alignment horizontal="center" vertical="center"/>
      <protection/>
    </xf>
    <xf numFmtId="1" fontId="5" fillId="0" borderId="10" xfId="19" applyNumberFormat="1" applyFont="1" applyFill="1" applyBorder="1" applyAlignment="1">
      <alignment horizontal="center" vertical="center"/>
      <protection/>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xf>
    <xf numFmtId="0" fontId="5" fillId="0" borderId="10" xfId="34" applyNumberFormat="1" applyFont="1" applyFill="1" applyBorder="1" applyAlignment="1">
      <alignment vertical="center"/>
    </xf>
    <xf numFmtId="0" fontId="5" fillId="0" borderId="10" xfId="16" applyFont="1" applyFill="1" applyBorder="1" applyAlignment="1">
      <alignment horizontal="center" vertical="center"/>
      <protection/>
    </xf>
    <xf numFmtId="1" fontId="5" fillId="0" borderId="10" xfId="16" applyNumberFormat="1" applyFont="1" applyFill="1" applyBorder="1" applyAlignment="1">
      <alignment horizontal="center" vertical="center"/>
      <protection/>
    </xf>
    <xf numFmtId="0" fontId="7"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57" fillId="0" borderId="0" xfId="0" applyNumberFormat="1" applyFont="1" applyFill="1" applyBorder="1" applyAlignment="1">
      <alignment vertical="center"/>
    </xf>
    <xf numFmtId="0" fontId="24"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177" fontId="5" fillId="0" borderId="13"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left" vertical="center"/>
    </xf>
    <xf numFmtId="0" fontId="5" fillId="0" borderId="11" xfId="0" applyNumberFormat="1" applyFont="1" applyFill="1" applyBorder="1" applyAlignment="1">
      <alignment horizontal="left" vertical="center"/>
    </xf>
    <xf numFmtId="0" fontId="5" fillId="0" borderId="0" xfId="40" applyNumberFormat="1" applyFont="1" applyFill="1" applyBorder="1" applyAlignment="1">
      <alignment horizontal="center" vertical="center"/>
    </xf>
    <xf numFmtId="0" fontId="5" fillId="0" borderId="0" xfId="40" applyNumberFormat="1" applyFont="1" applyFill="1" applyBorder="1" applyAlignment="1">
      <alignment vertical="center"/>
    </xf>
    <xf numFmtId="0" fontId="6" fillId="0" borderId="0" xfId="40" applyNumberFormat="1" applyFont="1" applyFill="1" applyBorder="1" applyAlignment="1">
      <alignment vertical="center"/>
    </xf>
    <xf numFmtId="0" fontId="6" fillId="0" borderId="0" xfId="40" applyNumberFormat="1" applyFont="1" applyFill="1" applyBorder="1" applyAlignment="1">
      <alignment horizontal="center" vertical="center"/>
    </xf>
    <xf numFmtId="0" fontId="6" fillId="0" borderId="0" xfId="40" applyNumberFormat="1" applyFont="1" applyFill="1" applyBorder="1" applyAlignment="1">
      <alignment vertical="center" wrapText="1"/>
    </xf>
    <xf numFmtId="0" fontId="23" fillId="0" borderId="0" xfId="40" applyNumberFormat="1" applyFont="1" applyFill="1" applyBorder="1" applyAlignment="1">
      <alignment vertical="center"/>
    </xf>
    <xf numFmtId="0" fontId="13" fillId="0" borderId="0" xfId="40" applyNumberFormat="1" applyFont="1" applyFill="1" applyBorder="1" applyAlignment="1">
      <alignment horizontal="center" vertical="center"/>
    </xf>
    <xf numFmtId="0" fontId="8" fillId="0" borderId="0" xfId="40" applyNumberFormat="1" applyFont="1" applyFill="1" applyBorder="1" applyAlignment="1">
      <alignment horizontal="center" vertical="center"/>
    </xf>
    <xf numFmtId="0" fontId="4" fillId="0" borderId="0" xfId="40" applyNumberFormat="1" applyFont="1" applyFill="1" applyBorder="1" applyAlignment="1">
      <alignment vertical="center"/>
    </xf>
    <xf numFmtId="0" fontId="4" fillId="0" borderId="9" xfId="40" applyNumberFormat="1" applyFont="1" applyFill="1" applyBorder="1" applyAlignment="1">
      <alignment horizontal="right" vertical="center"/>
    </xf>
    <xf numFmtId="0" fontId="18" fillId="0" borderId="10" xfId="40" applyNumberFormat="1" applyFont="1" applyFill="1" applyBorder="1" applyAlignment="1">
      <alignment horizontal="center" vertical="center"/>
    </xf>
    <xf numFmtId="0" fontId="18" fillId="0" borderId="10" xfId="40" applyNumberFormat="1" applyFont="1" applyFill="1" applyBorder="1" applyAlignment="1">
      <alignment horizontal="center" vertical="center" wrapText="1"/>
    </xf>
    <xf numFmtId="0" fontId="5" fillId="0" borderId="10" xfId="40" applyNumberFormat="1" applyFont="1" applyFill="1" applyBorder="1" applyAlignment="1">
      <alignment horizontal="left" vertical="center" wrapText="1"/>
    </xf>
    <xf numFmtId="0" fontId="21" fillId="0" borderId="10" xfId="40" applyNumberFormat="1" applyFont="1" applyFill="1" applyBorder="1" applyAlignment="1">
      <alignment horizontal="center" vertical="center" wrapText="1"/>
    </xf>
    <xf numFmtId="1" fontId="17" fillId="0" borderId="10" xfId="40" applyNumberFormat="1" applyFont="1" applyFill="1" applyBorder="1" applyAlignment="1">
      <alignment horizontal="center" vertical="center" wrapText="1"/>
    </xf>
    <xf numFmtId="0" fontId="5" fillId="0" borderId="10" xfId="40" applyNumberFormat="1" applyFont="1" applyFill="1" applyBorder="1" applyAlignment="1">
      <alignment vertical="center" wrapText="1"/>
    </xf>
    <xf numFmtId="3" fontId="1" fillId="0" borderId="10" xfId="40" applyNumberFormat="1" applyFont="1" applyFill="1" applyBorder="1" applyAlignment="1">
      <alignment vertical="center" wrapText="1"/>
    </xf>
    <xf numFmtId="1" fontId="5" fillId="0" borderId="10" xfId="40" applyNumberFormat="1" applyFont="1" applyFill="1" applyBorder="1" applyAlignment="1">
      <alignment horizontal="center" vertical="center" wrapText="1"/>
    </xf>
    <xf numFmtId="3" fontId="5" fillId="0" borderId="10" xfId="40" applyNumberFormat="1" applyFont="1" applyFill="1" applyBorder="1" applyAlignment="1">
      <alignment horizontal="left" vertical="center" wrapText="1"/>
    </xf>
    <xf numFmtId="3" fontId="1" fillId="0" borderId="10" xfId="40" applyNumberFormat="1" applyFont="1" applyFill="1" applyBorder="1" applyAlignment="1">
      <alignment horizontal="left" vertical="center" wrapText="1"/>
    </xf>
    <xf numFmtId="3" fontId="5" fillId="0" borderId="10" xfId="40" applyNumberFormat="1" applyFont="1" applyFill="1" applyBorder="1" applyAlignment="1">
      <alignment vertical="center" wrapText="1"/>
    </xf>
    <xf numFmtId="0" fontId="1" fillId="0" borderId="10" xfId="40" applyNumberFormat="1" applyFont="1" applyFill="1" applyBorder="1" applyAlignment="1">
      <alignment horizontal="left" vertical="center" wrapText="1"/>
    </xf>
    <xf numFmtId="1" fontId="5" fillId="0" borderId="10" xfId="40" applyNumberFormat="1" applyFont="1" applyFill="1" applyBorder="1" applyAlignment="1">
      <alignment horizontal="center" vertical="center" wrapText="1"/>
    </xf>
    <xf numFmtId="0" fontId="0" fillId="0" borderId="10" xfId="40" applyNumberFormat="1" applyFont="1" applyFill="1" applyBorder="1" applyAlignment="1">
      <alignment horizontal="left" vertical="center" wrapText="1"/>
    </xf>
    <xf numFmtId="0" fontId="5" fillId="0" borderId="10" xfId="40" applyNumberFormat="1" applyFont="1" applyFill="1" applyBorder="1" applyAlignment="1">
      <alignment vertical="center" wrapText="1"/>
    </xf>
    <xf numFmtId="3" fontId="1" fillId="0" borderId="10" xfId="40" applyNumberFormat="1" applyFont="1" applyFill="1" applyBorder="1" applyAlignment="1">
      <alignment horizontal="left" vertical="center" wrapText="1"/>
    </xf>
    <xf numFmtId="0" fontId="5" fillId="0" borderId="10" xfId="40" applyNumberFormat="1" applyFont="1" applyFill="1" applyBorder="1" applyAlignment="1">
      <alignment horizontal="left" vertical="center" wrapText="1"/>
    </xf>
    <xf numFmtId="0" fontId="1" fillId="0" borderId="10" xfId="40" applyNumberFormat="1" applyFont="1" applyFill="1" applyBorder="1" applyAlignment="1">
      <alignment vertical="center" wrapText="1"/>
    </xf>
    <xf numFmtId="0" fontId="5" fillId="0" borderId="10" xfId="40" applyNumberFormat="1" applyFont="1" applyFill="1" applyBorder="1" applyAlignment="1">
      <alignment vertical="center" wrapText="1"/>
    </xf>
    <xf numFmtId="0" fontId="1" fillId="0" borderId="0" xfId="40" applyNumberFormat="1" applyFont="1" applyFill="1" applyBorder="1" applyAlignment="1">
      <alignment vertical="center"/>
    </xf>
    <xf numFmtId="0" fontId="1" fillId="0" borderId="10" xfId="40" applyNumberFormat="1" applyFont="1" applyFill="1" applyBorder="1" applyAlignment="1">
      <alignment vertical="center" wrapText="1"/>
    </xf>
    <xf numFmtId="0" fontId="21" fillId="0" borderId="10" xfId="40" applyNumberFormat="1" applyFont="1" applyFill="1" applyBorder="1" applyAlignment="1">
      <alignment vertical="center" wrapText="1"/>
    </xf>
    <xf numFmtId="0" fontId="21" fillId="0" borderId="10" xfId="40" applyNumberFormat="1" applyFont="1" applyFill="1" applyBorder="1" applyAlignment="1">
      <alignment horizontal="center" vertical="center" wrapText="1"/>
    </xf>
    <xf numFmtId="0" fontId="5" fillId="0" borderId="0" xfId="40" applyNumberFormat="1" applyFont="1" applyFill="1" applyBorder="1" applyAlignment="1">
      <alignment vertical="center" wrapText="1"/>
    </xf>
    <xf numFmtId="0" fontId="1" fillId="18" borderId="0" xfId="40" applyNumberFormat="1" applyFont="1" applyFill="1" applyBorder="1" applyAlignment="1">
      <alignment vertical="center"/>
    </xf>
    <xf numFmtId="0" fontId="6" fillId="0" borderId="0" xfId="40" applyNumberFormat="1" applyFont="1" applyFill="1" applyBorder="1" applyAlignment="1">
      <alignment vertical="center"/>
    </xf>
    <xf numFmtId="0" fontId="4" fillId="0" borderId="0" xfId="40" applyNumberFormat="1" applyFont="1" applyFill="1" applyBorder="1" applyAlignment="1">
      <alignment vertical="center"/>
    </xf>
    <xf numFmtId="0" fontId="5" fillId="0" borderId="0" xfId="40" applyNumberFormat="1" applyFont="1" applyFill="1" applyBorder="1" applyAlignment="1">
      <alignment horizontal="center" vertical="center"/>
    </xf>
    <xf numFmtId="0" fontId="5" fillId="0" borderId="0" xfId="40" applyNumberFormat="1" applyFont="1" applyFill="1" applyBorder="1" applyAlignment="1">
      <alignment vertical="center"/>
    </xf>
    <xf numFmtId="0" fontId="6" fillId="0" borderId="0" xfId="40" applyNumberFormat="1" applyFont="1" applyFill="1" applyBorder="1" applyAlignment="1">
      <alignment vertical="center"/>
    </xf>
    <xf numFmtId="0" fontId="25" fillId="0" borderId="0" xfId="40" applyNumberFormat="1" applyFont="1" applyFill="1" applyBorder="1" applyAlignment="1">
      <alignment vertical="center"/>
    </xf>
    <xf numFmtId="0" fontId="13" fillId="0" borderId="0" xfId="40" applyNumberFormat="1" applyFont="1" applyFill="1" applyBorder="1" applyAlignment="1">
      <alignment horizontal="center" vertical="center"/>
    </xf>
    <xf numFmtId="0" fontId="8" fillId="0" borderId="0" xfId="40" applyNumberFormat="1" applyFont="1" applyFill="1" applyBorder="1" applyAlignment="1">
      <alignment horizontal="center" vertical="center"/>
    </xf>
    <xf numFmtId="3" fontId="4" fillId="0" borderId="0" xfId="40" applyNumberFormat="1" applyFont="1" applyFill="1" applyBorder="1" applyAlignment="1">
      <alignment vertical="center"/>
    </xf>
    <xf numFmtId="0" fontId="4" fillId="0" borderId="9" xfId="40" applyNumberFormat="1" applyFont="1" applyFill="1" applyBorder="1" applyAlignment="1">
      <alignment horizontal="center" vertical="center"/>
    </xf>
    <xf numFmtId="177" fontId="17" fillId="0" borderId="10" xfId="40" applyNumberFormat="1" applyFont="1" applyFill="1" applyBorder="1" applyAlignment="1">
      <alignment horizontal="center" vertical="center" wrapText="1"/>
    </xf>
    <xf numFmtId="0" fontId="5" fillId="0" borderId="10" xfId="40" applyNumberFormat="1" applyFont="1" applyFill="1" applyBorder="1" applyAlignment="1">
      <alignment vertical="center"/>
    </xf>
    <xf numFmtId="177" fontId="5" fillId="0" borderId="10" xfId="40" applyNumberFormat="1" applyFont="1" applyFill="1" applyBorder="1" applyAlignment="1">
      <alignment horizontal="center" vertical="center" wrapText="1"/>
    </xf>
    <xf numFmtId="177" fontId="5" fillId="0" borderId="10" xfId="40" applyNumberFormat="1" applyFont="1" applyFill="1" applyBorder="1" applyAlignment="1">
      <alignment horizontal="center" vertical="center" wrapText="1"/>
    </xf>
    <xf numFmtId="3" fontId="1" fillId="0" borderId="10" xfId="40" applyNumberFormat="1" applyFont="1" applyFill="1" applyBorder="1" applyAlignment="1">
      <alignment vertical="center" wrapText="1"/>
    </xf>
    <xf numFmtId="49" fontId="1" fillId="0" borderId="10" xfId="0" applyNumberFormat="1" applyFont="1" applyFill="1" applyBorder="1" applyAlignment="1">
      <alignment horizontal="left" vertical="center" wrapText="1"/>
    </xf>
    <xf numFmtId="0" fontId="5" fillId="0" borderId="10" xfId="40" applyNumberFormat="1" applyFont="1" applyFill="1" applyBorder="1" applyAlignment="1">
      <alignment horizontal="center" vertical="center" wrapText="1"/>
    </xf>
    <xf numFmtId="0" fontId="5" fillId="0" borderId="10" xfId="40" applyNumberFormat="1" applyFont="1" applyFill="1" applyBorder="1" applyAlignment="1">
      <alignment horizontal="center" vertical="center" wrapText="1"/>
    </xf>
    <xf numFmtId="177" fontId="5" fillId="0" borderId="0" xfId="0" applyNumberFormat="1" applyFont="1" applyFill="1" applyBorder="1" applyAlignment="1">
      <alignment/>
    </xf>
    <xf numFmtId="0" fontId="16" fillId="0" borderId="9" xfId="40" applyNumberFormat="1" applyFont="1" applyFill="1" applyBorder="1" applyAlignment="1">
      <alignment horizontal="right" vertical="center"/>
    </xf>
    <xf numFmtId="0" fontId="18" fillId="0" borderId="10" xfId="40" applyNumberFormat="1" applyFont="1" applyFill="1" applyBorder="1" applyAlignment="1">
      <alignment horizontal="center" vertical="center"/>
    </xf>
    <xf numFmtId="0" fontId="18" fillId="0" borderId="10" xfId="40" applyNumberFormat="1" applyFont="1" applyFill="1" applyBorder="1" applyAlignment="1">
      <alignment horizontal="center" vertical="center" wrapText="1"/>
    </xf>
    <xf numFmtId="0" fontId="5" fillId="0" borderId="10" xfId="40" applyNumberFormat="1" applyFont="1" applyFill="1" applyBorder="1" applyAlignment="1">
      <alignment horizontal="center" vertical="center"/>
    </xf>
    <xf numFmtId="0" fontId="21" fillId="0" borderId="10" xfId="40" applyNumberFormat="1" applyFont="1" applyFill="1" applyBorder="1" applyAlignment="1">
      <alignment horizontal="center" vertical="center"/>
    </xf>
    <xf numFmtId="177" fontId="17" fillId="0" borderId="10" xfId="40" applyNumberFormat="1" applyFont="1" applyFill="1" applyBorder="1" applyAlignment="1">
      <alignment horizontal="center" vertical="center"/>
    </xf>
    <xf numFmtId="0" fontId="17" fillId="0" borderId="10" xfId="40" applyNumberFormat="1" applyFont="1" applyFill="1" applyBorder="1" applyAlignment="1">
      <alignment horizontal="center" vertical="center" wrapText="1"/>
    </xf>
    <xf numFmtId="0" fontId="5" fillId="0" borderId="10" xfId="40" applyNumberFormat="1" applyFont="1" applyFill="1" applyBorder="1" applyAlignment="1">
      <alignment horizontal="left" vertical="center"/>
    </xf>
    <xf numFmtId="3" fontId="5" fillId="0" borderId="10" xfId="40" applyNumberFormat="1" applyFont="1" applyFill="1" applyBorder="1" applyAlignment="1">
      <alignment vertical="center"/>
    </xf>
    <xf numFmtId="177" fontId="5" fillId="0" borderId="10" xfId="40" applyNumberFormat="1" applyFont="1" applyFill="1" applyBorder="1" applyAlignment="1">
      <alignment horizontal="center" vertical="center"/>
    </xf>
    <xf numFmtId="0" fontId="5" fillId="0" borderId="10" xfId="40" applyNumberFormat="1" applyFont="1" applyFill="1" applyBorder="1" applyAlignment="1">
      <alignment vertical="center" wrapText="1"/>
    </xf>
    <xf numFmtId="3" fontId="5" fillId="0" borderId="10" xfId="40" applyNumberFormat="1" applyFont="1" applyFill="1" applyBorder="1" applyAlignment="1">
      <alignment horizontal="left" vertical="center"/>
    </xf>
    <xf numFmtId="0" fontId="5" fillId="0" borderId="10" xfId="40" applyNumberFormat="1" applyFont="1" applyFill="1" applyBorder="1" applyAlignment="1">
      <alignment vertical="center"/>
    </xf>
    <xf numFmtId="0" fontId="1" fillId="0" borderId="10" xfId="40" applyNumberFormat="1" applyFont="1" applyFill="1" applyBorder="1" applyAlignment="1">
      <alignment vertical="center"/>
    </xf>
    <xf numFmtId="3" fontId="16" fillId="0" borderId="10" xfId="40" applyNumberFormat="1" applyFont="1" applyFill="1" applyBorder="1" applyAlignment="1">
      <alignment horizontal="left" vertical="center"/>
    </xf>
    <xf numFmtId="177" fontId="16" fillId="0" borderId="10" xfId="40" applyNumberFormat="1" applyFont="1" applyFill="1" applyBorder="1" applyAlignment="1">
      <alignment horizontal="center" vertical="center"/>
    </xf>
    <xf numFmtId="0" fontId="17" fillId="0" borderId="10" xfId="40" applyNumberFormat="1" applyFont="1" applyFill="1" applyBorder="1" applyAlignment="1">
      <alignment horizontal="left" vertical="center"/>
    </xf>
    <xf numFmtId="0" fontId="17" fillId="0" borderId="10" xfId="40" applyNumberFormat="1" applyFont="1" applyFill="1" applyBorder="1" applyAlignment="1">
      <alignment vertical="center" wrapText="1"/>
    </xf>
    <xf numFmtId="177" fontId="5" fillId="0" borderId="10" xfId="40" applyNumberFormat="1" applyFont="1" applyFill="1" applyBorder="1" applyAlignment="1">
      <alignment horizontal="left" vertical="center"/>
    </xf>
    <xf numFmtId="177" fontId="17" fillId="0" borderId="10" xfId="40" applyNumberFormat="1" applyFont="1" applyFill="1" applyBorder="1" applyAlignment="1">
      <alignment vertical="center"/>
    </xf>
    <xf numFmtId="177" fontId="5" fillId="0" borderId="10" xfId="0" applyNumberFormat="1" applyFont="1" applyFill="1" applyBorder="1" applyAlignment="1">
      <alignment/>
    </xf>
    <xf numFmtId="177" fontId="5" fillId="0" borderId="10" xfId="40" applyNumberFormat="1" applyFont="1" applyFill="1" applyBorder="1" applyAlignment="1">
      <alignment vertical="center"/>
    </xf>
    <xf numFmtId="1" fontId="16" fillId="0" borderId="10" xfId="40" applyNumberFormat="1" applyFont="1" applyFill="1" applyBorder="1" applyAlignment="1">
      <alignment horizontal="center" vertical="center"/>
    </xf>
    <xf numFmtId="0" fontId="21" fillId="0" borderId="10" xfId="40" applyNumberFormat="1" applyFont="1" applyFill="1" applyBorder="1" applyAlignment="1">
      <alignment horizontal="center" vertical="center" wrapText="1"/>
    </xf>
    <xf numFmtId="1" fontId="17" fillId="0" borderId="10" xfId="40" applyNumberFormat="1" applyFont="1" applyFill="1" applyBorder="1" applyAlignment="1">
      <alignment horizontal="center" vertical="center"/>
    </xf>
    <xf numFmtId="177" fontId="0" fillId="0" borderId="0" xfId="0" applyNumberFormat="1" applyFont="1" applyFill="1" applyBorder="1" applyAlignment="1">
      <alignment/>
    </xf>
    <xf numFmtId="0" fontId="25" fillId="0" borderId="0" xfId="40" applyNumberFormat="1" applyFont="1" applyFill="1" applyBorder="1" applyAlignment="1">
      <alignment vertical="center"/>
    </xf>
    <xf numFmtId="3" fontId="4" fillId="0" borderId="0" xfId="40" applyNumberFormat="1" applyFont="1" applyFill="1" applyBorder="1" applyAlignment="1">
      <alignment vertical="center"/>
    </xf>
    <xf numFmtId="0" fontId="4" fillId="0" borderId="9" xfId="40" applyNumberFormat="1" applyFont="1" applyFill="1" applyBorder="1" applyAlignment="1">
      <alignment horizontal="center" vertical="center"/>
    </xf>
    <xf numFmtId="177" fontId="17" fillId="0" borderId="10" xfId="40" applyNumberFormat="1" applyFont="1" applyFill="1" applyBorder="1" applyAlignment="1">
      <alignment horizontal="center" vertical="center" wrapText="1"/>
    </xf>
    <xf numFmtId="3" fontId="1" fillId="0" borderId="10" xfId="40" applyNumberFormat="1" applyFont="1" applyFill="1" applyBorder="1" applyAlignment="1">
      <alignment vertical="center"/>
    </xf>
    <xf numFmtId="177" fontId="5" fillId="0" borderId="10" xfId="40" applyNumberFormat="1" applyFont="1" applyFill="1" applyBorder="1" applyAlignment="1">
      <alignment horizontal="center" vertical="center"/>
    </xf>
    <xf numFmtId="3" fontId="1" fillId="0" borderId="10" xfId="40" applyNumberFormat="1" applyFont="1" applyFill="1" applyBorder="1" applyAlignment="1">
      <alignment vertical="center"/>
    </xf>
    <xf numFmtId="0" fontId="1" fillId="0" borderId="10" xfId="40" applyNumberFormat="1" applyFont="1" applyFill="1" applyBorder="1" applyAlignment="1">
      <alignment vertical="center"/>
    </xf>
    <xf numFmtId="177" fontId="5" fillId="0" borderId="10" xfId="40" applyNumberFormat="1" applyFont="1" applyFill="1" applyBorder="1" applyAlignment="1">
      <alignment horizontal="left" vertical="center"/>
    </xf>
    <xf numFmtId="177" fontId="1" fillId="0" borderId="10" xfId="40" applyNumberFormat="1" applyFont="1" applyFill="1" applyBorder="1" applyAlignment="1">
      <alignment vertical="center"/>
    </xf>
    <xf numFmtId="177" fontId="0" fillId="0" borderId="10" xfId="0" applyNumberFormat="1" applyFont="1" applyFill="1" applyBorder="1" applyAlignment="1">
      <alignment/>
    </xf>
    <xf numFmtId="177" fontId="17" fillId="0" borderId="10" xfId="40" applyNumberFormat="1" applyFont="1" applyFill="1" applyBorder="1" applyAlignment="1">
      <alignment horizontal="left" vertical="center"/>
    </xf>
    <xf numFmtId="177" fontId="21" fillId="0" borderId="10" xfId="40" applyNumberFormat="1" applyFont="1" applyFill="1" applyBorder="1" applyAlignment="1">
      <alignment horizontal="center" vertical="center"/>
    </xf>
    <xf numFmtId="177" fontId="17" fillId="0" borderId="10" xfId="4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5" fillId="0" borderId="10" xfId="40" applyNumberFormat="1" applyFont="1" applyFill="1" applyBorder="1" applyAlignment="1">
      <alignment vertical="center"/>
    </xf>
    <xf numFmtId="0" fontId="5" fillId="0" borderId="10" xfId="40" applyNumberFormat="1" applyFont="1" applyFill="1" applyBorder="1" applyAlignment="1">
      <alignment vertical="center"/>
    </xf>
    <xf numFmtId="0" fontId="5" fillId="0" borderId="10" xfId="40" applyNumberFormat="1" applyFont="1" applyFill="1" applyBorder="1" applyAlignment="1">
      <alignment horizontal="center" vertical="center"/>
    </xf>
    <xf numFmtId="0" fontId="17" fillId="0" borderId="10" xfId="40" applyNumberFormat="1" applyFont="1" applyFill="1" applyBorder="1" applyAlignment="1">
      <alignment vertical="center"/>
    </xf>
    <xf numFmtId="0" fontId="21" fillId="0" borderId="10" xfId="40" applyNumberFormat="1" applyFont="1" applyFill="1" applyBorder="1" applyAlignment="1">
      <alignment horizontal="center" vertical="center"/>
    </xf>
    <xf numFmtId="0" fontId="2" fillId="0" borderId="0" xfId="0" applyNumberFormat="1" applyFont="1" applyFill="1" applyBorder="1" applyAlignment="1">
      <alignment/>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61" fillId="0" borderId="0"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178" fontId="27" fillId="0" borderId="10" xfId="0" applyNumberFormat="1"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wrapText="1"/>
      <protection/>
    </xf>
    <xf numFmtId="179"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vertical="center" wrapText="1"/>
      <protection/>
    </xf>
    <xf numFmtId="49" fontId="4" fillId="0" borderId="10" xfId="0" applyNumberFormat="1" applyFont="1" applyFill="1" applyBorder="1" applyAlignment="1" applyProtection="1">
      <alignment horizontal="left" vertical="center" wrapText="1"/>
      <protection/>
    </xf>
    <xf numFmtId="0" fontId="16" fillId="0" borderId="10" xfId="0" applyFont="1" applyFill="1" applyBorder="1" applyAlignment="1" applyProtection="1">
      <alignment vertical="center" wrapText="1"/>
      <protection/>
    </xf>
    <xf numFmtId="49" fontId="16" fillId="0" borderId="10" xfId="17" applyNumberFormat="1" applyFont="1" applyFill="1" applyBorder="1" applyAlignment="1" applyProtection="1">
      <alignment horizontal="left" vertical="center" wrapText="1"/>
      <protection/>
    </xf>
    <xf numFmtId="0" fontId="62" fillId="0" borderId="0" xfId="0" applyFont="1" applyFill="1" applyBorder="1" applyAlignment="1" applyProtection="1">
      <alignment horizontal="center" vertical="center"/>
      <protection/>
    </xf>
    <xf numFmtId="0" fontId="2" fillId="0" borderId="0" xfId="0" applyNumberFormat="1" applyFont="1" applyFill="1" applyBorder="1" applyAlignment="1">
      <alignment horizontal="right" vertical="center"/>
    </xf>
    <xf numFmtId="0" fontId="28" fillId="0" borderId="10" xfId="0" applyNumberFormat="1"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protection/>
    </xf>
    <xf numFmtId="0" fontId="63" fillId="0" borderId="0" xfId="0" applyFont="1" applyFill="1" applyBorder="1" applyAlignment="1" applyProtection="1">
      <alignment vertical="center"/>
      <protection/>
    </xf>
    <xf numFmtId="0" fontId="64" fillId="0" borderId="0" xfId="0" applyFont="1" applyFill="1" applyBorder="1" applyAlignment="1" applyProtection="1">
      <alignment vertical="center"/>
      <protection/>
    </xf>
    <xf numFmtId="0" fontId="6" fillId="0" borderId="9" xfId="0" applyNumberFormat="1" applyFont="1" applyFill="1" applyBorder="1" applyAlignment="1">
      <alignment horizontal="right" vertical="center" wrapText="1"/>
    </xf>
    <xf numFmtId="0" fontId="7" fillId="0" borderId="0" xfId="0" applyNumberFormat="1" applyFont="1" applyFill="1" applyBorder="1" applyAlignment="1">
      <alignment horizontal="right" vertical="center"/>
    </xf>
    <xf numFmtId="0" fontId="5" fillId="0" borderId="14"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18" fillId="0" borderId="0" xfId="0" applyFont="1" applyFill="1" applyBorder="1" applyAlignment="1" applyProtection="1">
      <alignment/>
      <protection/>
    </xf>
    <xf numFmtId="0" fontId="30" fillId="0" borderId="0" xfId="0" applyFont="1" applyFill="1" applyBorder="1" applyAlignment="1" applyProtection="1">
      <alignment/>
      <protection/>
    </xf>
    <xf numFmtId="0" fontId="9"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57" fillId="0" borderId="0" xfId="0" applyNumberFormat="1" applyFont="1" applyFill="1" applyBorder="1" applyAlignment="1">
      <alignment vertical="center"/>
    </xf>
    <xf numFmtId="0" fontId="13" fillId="0" borderId="0"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9" fillId="0" borderId="10" xfId="0" applyNumberFormat="1" applyFont="1" applyFill="1" applyBorder="1" applyAlignment="1">
      <alignment horizontal="centerContinuous" vertical="center"/>
    </xf>
    <xf numFmtId="0" fontId="19" fillId="0" borderId="10" xfId="0" applyNumberFormat="1" applyFont="1" applyFill="1" applyBorder="1" applyAlignment="1">
      <alignment horizontal="centerContinuous" vertical="center"/>
    </xf>
    <xf numFmtId="0" fontId="18" fillId="0" borderId="10" xfId="0" applyNumberFormat="1" applyFont="1" applyFill="1" applyBorder="1" applyAlignment="1">
      <alignment horizontal="center" vertical="center"/>
    </xf>
    <xf numFmtId="0" fontId="22" fillId="0" borderId="12" xfId="0" applyFont="1" applyFill="1" applyBorder="1" applyAlignment="1" applyProtection="1">
      <alignment horizontal="left" vertical="center" wrapText="1"/>
      <protection/>
    </xf>
    <xf numFmtId="0" fontId="20" fillId="0" borderId="12" xfId="0" applyFont="1" applyFill="1" applyBorder="1" applyAlignment="1" applyProtection="1">
      <alignment horizontal="left" vertical="center" wrapText="1"/>
      <protection/>
    </xf>
    <xf numFmtId="177" fontId="22" fillId="0" borderId="12"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177" fontId="2" fillId="0" borderId="12" xfId="0" applyNumberFormat="1"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protection/>
    </xf>
    <xf numFmtId="0" fontId="5" fillId="0" borderId="0" xfId="0" applyNumberFormat="1" applyFont="1" applyFill="1" applyBorder="1" applyAlignment="1">
      <alignment horizontal="right" vertical="center"/>
    </xf>
    <xf numFmtId="0" fontId="5" fillId="0" borderId="0" xfId="0" applyFont="1" applyFill="1" applyBorder="1" applyAlignment="1" applyProtection="1">
      <alignment vertical="center"/>
      <protection/>
    </xf>
    <xf numFmtId="0" fontId="1" fillId="0" borderId="10" xfId="0"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wrapText="1"/>
      <protection/>
    </xf>
    <xf numFmtId="0" fontId="17"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lignment horizontal="left" vertical="center"/>
    </xf>
    <xf numFmtId="0" fontId="22" fillId="0" borderId="10" xfId="0" applyNumberFormat="1" applyFont="1" applyFill="1" applyBorder="1" applyAlignment="1">
      <alignment horizontal="left" vertical="center"/>
    </xf>
    <xf numFmtId="0" fontId="1" fillId="0" borderId="0" xfId="0" applyFont="1" applyFill="1" applyBorder="1" applyAlignment="1" applyProtection="1">
      <alignment horizontal="right" vertical="center"/>
      <protection/>
    </xf>
    <xf numFmtId="0" fontId="21" fillId="0" borderId="10" xfId="0" applyNumberFormat="1" applyFont="1" applyFill="1" applyBorder="1" applyAlignment="1" applyProtection="1">
      <alignment horizontal="left" vertical="center" wrapText="1"/>
      <protection/>
    </xf>
    <xf numFmtId="3" fontId="17" fillId="0" borderId="10"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center" wrapText="1"/>
      <protection/>
    </xf>
    <xf numFmtId="3" fontId="5" fillId="0" borderId="10" xfId="0" applyNumberFormat="1" applyFont="1" applyFill="1" applyBorder="1" applyAlignment="1" applyProtection="1">
      <alignment horizontal="right" vertical="center" wrapText="1"/>
      <protection/>
    </xf>
    <xf numFmtId="0" fontId="65" fillId="0" borderId="10" xfId="0" applyNumberFormat="1" applyFont="1" applyFill="1" applyBorder="1" applyAlignment="1">
      <alignment vertical="center"/>
    </xf>
    <xf numFmtId="0" fontId="66" fillId="0" borderId="10" xfId="0" applyNumberFormat="1" applyFont="1" applyFill="1" applyBorder="1" applyAlignment="1">
      <alignment vertical="center"/>
    </xf>
    <xf numFmtId="0" fontId="33" fillId="0" borderId="10" xfId="0" applyNumberFormat="1" applyFont="1" applyFill="1" applyBorder="1" applyAlignment="1" applyProtection="1">
      <alignment horizontal="left" vertical="center" wrapText="1"/>
      <protection/>
    </xf>
    <xf numFmtId="0" fontId="7" fillId="0" borderId="0" xfId="0" applyNumberFormat="1" applyFont="1" applyFill="1" applyBorder="1" applyAlignment="1">
      <alignment vertical="center"/>
    </xf>
    <xf numFmtId="0" fontId="26"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22"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7"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4" fillId="0" borderId="12" xfId="0" applyNumberFormat="1" applyFont="1" applyFill="1" applyBorder="1" applyAlignment="1" applyProtection="1">
      <alignment horizontal="center" vertical="center"/>
      <protection locked="0"/>
    </xf>
    <xf numFmtId="0" fontId="14" fillId="0" borderId="12" xfId="0" applyNumberFormat="1" applyFont="1" applyFill="1" applyBorder="1" applyAlignment="1" applyProtection="1">
      <alignment horizontal="center" vertical="center" wrapText="1"/>
      <protection locked="0"/>
    </xf>
    <xf numFmtId="177" fontId="20" fillId="0" borderId="12" xfId="0" applyNumberFormat="1" applyFont="1" applyFill="1" applyBorder="1" applyAlignment="1" applyProtection="1">
      <alignment vertical="center"/>
      <protection locked="0"/>
    </xf>
    <xf numFmtId="177" fontId="22" fillId="0" borderId="12" xfId="0" applyNumberFormat="1" applyFont="1" applyFill="1" applyBorder="1" applyAlignment="1" applyProtection="1">
      <alignment horizontal="right" vertical="center"/>
      <protection/>
    </xf>
    <xf numFmtId="177" fontId="22" fillId="0" borderId="12"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vertical="center"/>
      <protection locked="0"/>
    </xf>
    <xf numFmtId="177" fontId="2" fillId="0" borderId="12" xfId="0" applyNumberFormat="1" applyFont="1" applyFill="1" applyBorder="1" applyAlignment="1" applyProtection="1">
      <alignment horizontal="right" vertical="center"/>
      <protection/>
    </xf>
    <xf numFmtId="177" fontId="2" fillId="0" borderId="12" xfId="0" applyNumberFormat="1" applyFont="1" applyFill="1" applyBorder="1" applyAlignment="1" applyProtection="1">
      <alignment horizontal="right" vertical="center"/>
      <protection locked="0"/>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lignment vertical="center"/>
    </xf>
    <xf numFmtId="0" fontId="5" fillId="0" borderId="0" xfId="0" applyNumberFormat="1" applyFont="1" applyFill="1" applyBorder="1" applyAlignment="1">
      <alignment vertical="center"/>
    </xf>
    <xf numFmtId="177" fontId="5"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177" fontId="16" fillId="0" borderId="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34" fillId="0" borderId="10" xfId="0" applyFont="1" applyFill="1" applyBorder="1" applyAlignment="1" applyProtection="1">
      <alignment horizontal="center" vertical="center" wrapText="1"/>
      <protection/>
    </xf>
    <xf numFmtId="0" fontId="34" fillId="0" borderId="14"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Continuous" vertical="center" wrapText="1"/>
      <protection/>
    </xf>
    <xf numFmtId="0" fontId="4" fillId="0" borderId="1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protection/>
    </xf>
    <xf numFmtId="0" fontId="27" fillId="0" borderId="10" xfId="0" applyNumberFormat="1" applyFont="1" applyFill="1" applyBorder="1" applyAlignment="1" applyProtection="1">
      <alignment horizontal="center" vertical="center" wrapText="1"/>
      <protection/>
    </xf>
    <xf numFmtId="177" fontId="3"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horizontal="left" vertical="center"/>
      <protection/>
    </xf>
    <xf numFmtId="0" fontId="16" fillId="0" borderId="10" xfId="0" applyNumberFormat="1" applyFont="1" applyFill="1" applyBorder="1" applyAlignment="1" applyProtection="1">
      <alignment vertical="center" wrapText="1"/>
      <protection/>
    </xf>
    <xf numFmtId="177" fontId="4"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left" vertical="center" wrapText="1" indent="1"/>
      <protection/>
    </xf>
    <xf numFmtId="0" fontId="16" fillId="0" borderId="10" xfId="0" applyNumberFormat="1" applyFont="1" applyFill="1" applyBorder="1" applyAlignment="1" applyProtection="1">
      <alignment horizontal="left" vertical="center" wrapText="1" indent="2"/>
      <protection/>
    </xf>
    <xf numFmtId="181" fontId="4"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protection/>
    </xf>
    <xf numFmtId="0" fontId="16"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177" fontId="9" fillId="0" borderId="10" xfId="0" applyNumberFormat="1" applyFont="1" applyFill="1" applyBorder="1" applyAlignment="1">
      <alignment horizontal="left" vertical="center"/>
    </xf>
    <xf numFmtId="177" fontId="15" fillId="0" borderId="10" xfId="0" applyNumberFormat="1" applyFont="1" applyFill="1" applyBorder="1" applyAlignment="1">
      <alignment horizontal="left" vertical="center" wrapText="1"/>
    </xf>
    <xf numFmtId="177" fontId="9" fillId="0" borderId="10" xfId="0" applyNumberFormat="1" applyFont="1" applyFill="1" applyBorder="1" applyAlignment="1">
      <alignment horizontal="center"/>
    </xf>
    <xf numFmtId="0" fontId="9" fillId="0" borderId="10" xfId="0" applyNumberFormat="1" applyFont="1" applyFill="1" applyBorder="1" applyAlignment="1">
      <alignment vertical="center"/>
    </xf>
    <xf numFmtId="177" fontId="9" fillId="0" borderId="10" xfId="0" applyNumberFormat="1" applyFont="1" applyFill="1" applyBorder="1" applyAlignment="1">
      <alignment horizontal="center"/>
    </xf>
    <xf numFmtId="177" fontId="9" fillId="0" borderId="10" xfId="0" applyNumberFormat="1" applyFont="1" applyFill="1" applyBorder="1" applyAlignment="1">
      <alignment vertical="center"/>
    </xf>
    <xf numFmtId="177" fontId="11" fillId="0" borderId="10"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1"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2" fillId="0" borderId="9" xfId="0" applyNumberFormat="1" applyFont="1" applyFill="1" applyBorder="1" applyAlignment="1">
      <alignment horizontal="right" vertical="center" wrapText="1"/>
    </xf>
    <xf numFmtId="0" fontId="2" fillId="0" borderId="9" xfId="0" applyNumberFormat="1" applyFont="1" applyFill="1" applyBorder="1" applyAlignment="1">
      <alignment horizontal="right" vertical="center" wrapText="1"/>
    </xf>
    <xf numFmtId="0" fontId="5"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17" fillId="0" borderId="10" xfId="0" applyNumberFormat="1" applyFont="1" applyFill="1" applyBorder="1" applyAlignment="1">
      <alignment horizontal="left" vertical="center" wrapText="1"/>
    </xf>
    <xf numFmtId="0" fontId="20" fillId="0" borderId="10" xfId="0" applyNumberFormat="1" applyFont="1" applyFill="1" applyBorder="1" applyAlignment="1">
      <alignment horizontal="left" vertical="center" wrapText="1"/>
    </xf>
    <xf numFmtId="177" fontId="22" fillId="0" borderId="10" xfId="0" applyNumberFormat="1" applyFont="1" applyFill="1" applyBorder="1" applyAlignment="1">
      <alignment horizontal="center" vertical="center" wrapText="1"/>
    </xf>
    <xf numFmtId="0" fontId="17" fillId="0" borderId="10" xfId="0" applyNumberFormat="1" applyFont="1" applyFill="1" applyBorder="1" applyAlignment="1">
      <alignment vertical="center"/>
    </xf>
    <xf numFmtId="0" fontId="5"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177" fontId="2"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xf>
    <xf numFmtId="0" fontId="2" fillId="0" borderId="10" xfId="0" applyNumberFormat="1" applyFont="1" applyFill="1" applyBorder="1" applyAlignment="1">
      <alignment vertical="center" wrapText="1"/>
    </xf>
    <xf numFmtId="177" fontId="2" fillId="0" borderId="1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vertical="center"/>
    </xf>
    <xf numFmtId="0" fontId="17" fillId="0" borderId="0" xfId="0" applyNumberFormat="1" applyFont="1" applyFill="1" applyBorder="1" applyAlignment="1">
      <alignment vertical="center"/>
    </xf>
    <xf numFmtId="0" fontId="1" fillId="18" borderId="0" xfId="0" applyNumberFormat="1" applyFont="1" applyFill="1" applyBorder="1" applyAlignment="1">
      <alignment vertical="center"/>
    </xf>
    <xf numFmtId="0" fontId="5" fillId="0" borderId="10" xfId="0" applyNumberFormat="1" applyFont="1" applyFill="1" applyBorder="1" applyAlignment="1">
      <alignment horizontal="left"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67" fillId="0" borderId="1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5" fillId="19" borderId="0" xfId="0" applyNumberFormat="1" applyFont="1" applyFill="1" applyBorder="1" applyAlignment="1">
      <alignment vertical="center"/>
    </xf>
    <xf numFmtId="177" fontId="5" fillId="19" borderId="0" xfId="0" applyNumberFormat="1" applyFont="1" applyFill="1" applyBorder="1" applyAlignment="1">
      <alignment horizontal="center" vertical="center"/>
    </xf>
    <xf numFmtId="0" fontId="6" fillId="19" borderId="0" xfId="0" applyNumberFormat="1" applyFont="1" applyFill="1" applyBorder="1" applyAlignment="1">
      <alignment vertical="center"/>
    </xf>
    <xf numFmtId="180" fontId="5" fillId="19" borderId="0" xfId="0" applyNumberFormat="1" applyFont="1" applyFill="1" applyBorder="1" applyAlignment="1">
      <alignment vertical="center"/>
    </xf>
    <xf numFmtId="0" fontId="13" fillId="19" borderId="0" xfId="0" applyNumberFormat="1" applyFont="1" applyFill="1" applyBorder="1" applyAlignment="1">
      <alignment horizontal="center" vertical="center"/>
    </xf>
    <xf numFmtId="0" fontId="8" fillId="19" borderId="0" xfId="0" applyNumberFormat="1" applyFont="1" applyFill="1" applyBorder="1" applyAlignment="1">
      <alignment horizontal="center" vertical="center"/>
    </xf>
    <xf numFmtId="177" fontId="18" fillId="19" borderId="10" xfId="0" applyNumberFormat="1" applyFont="1" applyFill="1" applyBorder="1" applyAlignment="1" applyProtection="1">
      <alignment horizontal="center" vertical="center"/>
      <protection/>
    </xf>
    <xf numFmtId="177" fontId="18" fillId="19" borderId="10" xfId="0" applyNumberFormat="1" applyFont="1" applyFill="1" applyBorder="1" applyAlignment="1">
      <alignment horizontal="center" vertical="center" wrapText="1"/>
    </xf>
    <xf numFmtId="177" fontId="17" fillId="19" borderId="10" xfId="0" applyNumberFormat="1" applyFont="1" applyFill="1" applyBorder="1" applyAlignment="1" applyProtection="1">
      <alignment horizontal="center" vertical="center"/>
      <protection/>
    </xf>
    <xf numFmtId="177" fontId="21" fillId="19" borderId="10" xfId="0" applyNumberFormat="1" applyFont="1" applyFill="1" applyBorder="1" applyAlignment="1" applyProtection="1">
      <alignment horizontal="center" vertical="center"/>
      <protection/>
    </xf>
    <xf numFmtId="177" fontId="5" fillId="19" borderId="10" xfId="0" applyNumberFormat="1" applyFont="1" applyFill="1" applyBorder="1" applyAlignment="1" applyProtection="1">
      <alignment horizontal="left" vertical="center"/>
      <protection/>
    </xf>
    <xf numFmtId="177" fontId="1" fillId="19" borderId="10" xfId="40" applyNumberFormat="1" applyFont="1" applyFill="1" applyBorder="1" applyAlignment="1" applyProtection="1">
      <alignment vertical="center"/>
      <protection/>
    </xf>
    <xf numFmtId="177" fontId="5" fillId="19" borderId="10" xfId="40" applyNumberFormat="1" applyFont="1" applyFill="1" applyBorder="1" applyAlignment="1" applyProtection="1">
      <alignment horizontal="center" vertical="center"/>
      <protection/>
    </xf>
    <xf numFmtId="177" fontId="21" fillId="19" borderId="10" xfId="0" applyNumberFormat="1" applyFont="1" applyFill="1" applyBorder="1" applyAlignment="1" applyProtection="1">
      <alignment horizontal="center" vertical="center" wrapText="1"/>
      <protection/>
    </xf>
    <xf numFmtId="177" fontId="17" fillId="19" borderId="10" xfId="0" applyNumberFormat="1" applyFont="1" applyFill="1" applyBorder="1" applyAlignment="1" applyProtection="1">
      <alignment horizontal="center" vertical="center" wrapText="1"/>
      <protection/>
    </xf>
    <xf numFmtId="177" fontId="1" fillId="19" borderId="10" xfId="0" applyNumberFormat="1" applyFont="1" applyFill="1" applyBorder="1" applyAlignment="1" applyProtection="1">
      <alignment horizontal="left" vertical="center" wrapText="1"/>
      <protection/>
    </xf>
    <xf numFmtId="177" fontId="5" fillId="19" borderId="10" xfId="0" applyNumberFormat="1" applyFont="1" applyFill="1" applyBorder="1" applyAlignment="1" applyProtection="1">
      <alignment horizontal="left" vertical="center" wrapText="1"/>
      <protection/>
    </xf>
    <xf numFmtId="177" fontId="2" fillId="19" borderId="10" xfId="0" applyNumberFormat="1" applyFont="1" applyFill="1" applyBorder="1" applyAlignment="1">
      <alignment horizontal="left" vertical="center"/>
    </xf>
    <xf numFmtId="0" fontId="2" fillId="19" borderId="10" xfId="0" applyNumberFormat="1" applyFont="1" applyFill="1" applyBorder="1" applyAlignment="1">
      <alignment horizontal="left" vertical="center" wrapText="1"/>
    </xf>
    <xf numFmtId="0" fontId="5" fillId="19" borderId="10" xfId="0" applyNumberFormat="1" applyFont="1" applyFill="1" applyBorder="1" applyAlignment="1">
      <alignment horizontal="left" vertical="center"/>
    </xf>
    <xf numFmtId="0" fontId="21" fillId="19" borderId="10" xfId="40" applyNumberFormat="1" applyFont="1" applyFill="1" applyBorder="1" applyAlignment="1">
      <alignment horizontal="center" vertical="center"/>
    </xf>
    <xf numFmtId="176" fontId="17" fillId="19" borderId="10" xfId="0" applyNumberFormat="1" applyFont="1" applyFill="1" applyBorder="1" applyAlignment="1">
      <alignment horizontal="center" vertical="center"/>
    </xf>
    <xf numFmtId="0" fontId="5" fillId="19" borderId="0" xfId="0" applyNumberFormat="1" applyFont="1" applyFill="1" applyBorder="1" applyAlignment="1">
      <alignment horizontal="left" vertical="center"/>
    </xf>
    <xf numFmtId="0" fontId="6" fillId="19" borderId="0" xfId="0" applyNumberFormat="1" applyFont="1" applyFill="1" applyBorder="1" applyAlignment="1">
      <alignment vertical="center"/>
    </xf>
    <xf numFmtId="0" fontId="6" fillId="19" borderId="0" xfId="0" applyNumberFormat="1" applyFont="1" applyFill="1" applyBorder="1" applyAlignment="1">
      <alignment horizontal="center" vertical="center"/>
    </xf>
    <xf numFmtId="0" fontId="61" fillId="19" borderId="0" xfId="0" applyNumberFormat="1" applyFont="1" applyFill="1" applyBorder="1" applyAlignment="1">
      <alignment horizontal="center" vertical="center" wrapText="1"/>
    </xf>
    <xf numFmtId="0" fontId="26" fillId="19" borderId="0" xfId="0" applyNumberFormat="1" applyFont="1" applyFill="1" applyBorder="1" applyAlignment="1">
      <alignment horizontal="center" vertical="center" wrapText="1"/>
    </xf>
    <xf numFmtId="0" fontId="2" fillId="19" borderId="0" xfId="0" applyNumberFormat="1" applyFont="1" applyFill="1" applyBorder="1" applyAlignment="1">
      <alignment vertical="center" wrapText="1"/>
    </xf>
    <xf numFmtId="0" fontId="2" fillId="19" borderId="9" xfId="0" applyNumberFormat="1" applyFont="1" applyFill="1" applyBorder="1" applyAlignment="1">
      <alignment horizontal="right" vertical="center" wrapText="1"/>
    </xf>
    <xf numFmtId="0" fontId="2" fillId="19" borderId="9" xfId="0" applyNumberFormat="1" applyFont="1" applyFill="1" applyBorder="1" applyAlignment="1">
      <alignment horizontal="right" vertical="center" wrapText="1"/>
    </xf>
    <xf numFmtId="177" fontId="5" fillId="19" borderId="10" xfId="0" applyNumberFormat="1" applyFont="1" applyFill="1" applyBorder="1" applyAlignment="1" applyProtection="1">
      <alignment horizontal="center" vertical="center"/>
      <protection/>
    </xf>
    <xf numFmtId="0" fontId="2" fillId="19" borderId="10" xfId="0" applyNumberFormat="1" applyFont="1" applyFill="1" applyBorder="1" applyAlignment="1">
      <alignment horizontal="center" vertical="center" wrapText="1"/>
    </xf>
    <xf numFmtId="177" fontId="5" fillId="19" borderId="10" xfId="0" applyNumberFormat="1" applyFont="1" applyFill="1" applyBorder="1" applyAlignment="1" applyProtection="1">
      <alignment vertical="center"/>
      <protection/>
    </xf>
    <xf numFmtId="177" fontId="17" fillId="19" borderId="10" xfId="0" applyNumberFormat="1" applyFont="1" applyFill="1" applyBorder="1" applyAlignment="1" applyProtection="1">
      <alignment vertical="center"/>
      <protection/>
    </xf>
    <xf numFmtId="177" fontId="17" fillId="19" borderId="10" xfId="0" applyNumberFormat="1" applyFont="1" applyFill="1" applyBorder="1" applyAlignment="1">
      <alignment horizontal="center" vertical="center"/>
    </xf>
    <xf numFmtId="177" fontId="2" fillId="19" borderId="10" xfId="0" applyNumberFormat="1" applyFont="1" applyFill="1" applyBorder="1" applyAlignment="1">
      <alignment horizontal="right" vertical="center" wrapText="1"/>
    </xf>
    <xf numFmtId="177" fontId="2" fillId="19" borderId="10" xfId="0" applyNumberFormat="1" applyFont="1" applyFill="1" applyBorder="1" applyAlignment="1">
      <alignment horizontal="center" vertical="center" wrapText="1"/>
    </xf>
    <xf numFmtId="177" fontId="5" fillId="19" borderId="10" xfId="0" applyNumberFormat="1" applyFont="1" applyFill="1" applyBorder="1" applyAlignment="1" applyProtection="1">
      <alignment vertical="center" wrapText="1"/>
      <protection/>
    </xf>
    <xf numFmtId="177" fontId="22" fillId="19" borderId="10" xfId="0" applyNumberFormat="1" applyFont="1" applyFill="1" applyBorder="1" applyAlignment="1" applyProtection="1">
      <alignment horizontal="left" vertical="center" wrapText="1"/>
      <protection/>
    </xf>
    <xf numFmtId="177" fontId="22" fillId="19" borderId="10" xfId="0" applyNumberFormat="1" applyFont="1" applyFill="1" applyBorder="1" applyAlignment="1">
      <alignment horizontal="center" vertical="center" wrapText="1"/>
    </xf>
    <xf numFmtId="0" fontId="5" fillId="19" borderId="10" xfId="0" applyNumberFormat="1" applyFont="1" applyFill="1" applyBorder="1" applyAlignment="1">
      <alignment vertical="center"/>
    </xf>
    <xf numFmtId="177" fontId="2" fillId="19" borderId="10" xfId="0" applyNumberFormat="1" applyFont="1" applyFill="1" applyBorder="1" applyAlignment="1" applyProtection="1">
      <alignment vertical="center" wrapText="1"/>
      <protection/>
    </xf>
    <xf numFmtId="177" fontId="68" fillId="19" borderId="10" xfId="0" applyNumberFormat="1" applyFont="1" applyFill="1" applyBorder="1" applyAlignment="1" applyProtection="1">
      <alignment vertical="center" wrapText="1"/>
      <protection/>
    </xf>
    <xf numFmtId="177" fontId="67" fillId="19" borderId="10" xfId="0" applyNumberFormat="1" applyFont="1" applyFill="1" applyBorder="1" applyAlignment="1" applyProtection="1">
      <alignment horizontal="center" vertical="center" wrapText="1"/>
      <protection/>
    </xf>
    <xf numFmtId="0" fontId="4" fillId="19" borderId="0" xfId="0" applyNumberFormat="1" applyFont="1" applyFill="1" applyBorder="1" applyAlignment="1">
      <alignment vertical="center"/>
    </xf>
    <xf numFmtId="0" fontId="4" fillId="19" borderId="0" xfId="0" applyNumberFormat="1" applyFont="1" applyFill="1" applyBorder="1" applyAlignment="1">
      <alignment horizontal="center" vertical="center"/>
    </xf>
  </cellXfs>
  <cellStyles count="58">
    <cellStyle name="Normal" xfId="0"/>
    <cellStyle name="常规_2016年省级国有资本经营支出预算表" xfId="15"/>
    <cellStyle name="常规 4 2" xfId="16"/>
    <cellStyle name="常规_项目支出" xfId="17"/>
    <cellStyle name="常规 4 2 2" xfId="18"/>
    <cellStyle name="常规 4 4"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Percent" xfId="30"/>
    <cellStyle name="Comma" xfId="31"/>
    <cellStyle name="标题 2" xfId="32"/>
    <cellStyle name="Currency [0]" xfId="33"/>
    <cellStyle name="常规 4" xfId="34"/>
    <cellStyle name="60% - 强调文字颜色 4" xfId="35"/>
    <cellStyle name="警告文本" xfId="36"/>
    <cellStyle name="Normal" xfId="37"/>
    <cellStyle name="20% - 强调文字颜色 2" xfId="38"/>
    <cellStyle name="60% - 强调文字颜色 5" xfId="39"/>
    <cellStyle name="常规_21湖北省2015年地方财政预算表（20150331报部）" xfId="40"/>
    <cellStyle name="标题 1" xfId="41"/>
    <cellStyle name="Hyperlink" xfId="42"/>
    <cellStyle name="20% - 强调文字颜色 3" xfId="43"/>
    <cellStyle name="Currency" xfId="44"/>
    <cellStyle name="20% - 强调文字颜色 4" xfId="45"/>
    <cellStyle name="计算" xfId="46"/>
    <cellStyle name="Followed Hyperlink" xfId="47"/>
    <cellStyle name="Comma [0]" xfId="48"/>
    <cellStyle name="强调文字颜色 4" xfId="49"/>
    <cellStyle name="40% - 强调文字颜色 3" xfId="50"/>
    <cellStyle name="60% - 强调文字颜色 6" xfId="51"/>
    <cellStyle name="输入" xfId="52"/>
    <cellStyle name="输出" xfId="53"/>
    <cellStyle name="检查单元格" xfId="54"/>
    <cellStyle name="链接单元格" xfId="55"/>
    <cellStyle name="60% - 强调文字颜色 1" xfId="56"/>
    <cellStyle name="常规 3" xfId="57"/>
    <cellStyle name="60% - 强调文字颜色 3" xfId="58"/>
    <cellStyle name="注释" xfId="59"/>
    <cellStyle name="标题" xfId="60"/>
    <cellStyle name="好" xfId="61"/>
    <cellStyle name="标题 4" xfId="62"/>
    <cellStyle name="强调文字颜色 1" xfId="63"/>
    <cellStyle name="适中" xfId="64"/>
    <cellStyle name="20% - 强调文字颜色 1" xfId="65"/>
    <cellStyle name="差" xfId="66"/>
    <cellStyle name="强调文字颜色 2" xfId="67"/>
    <cellStyle name="40% - 强调文字颜色 1" xfId="68"/>
    <cellStyle name="60% - 强调文字颜色 2" xfId="69"/>
    <cellStyle name="40% - 强调文字颜色 2" xfId="70"/>
    <cellStyle name="强调文字颜色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7"/>
  <sheetViews>
    <sheetView showZeros="0" zoomScaleSheetLayoutView="100" workbookViewId="0" topLeftCell="A35">
      <selection activeCell="B20" sqref="B20"/>
    </sheetView>
  </sheetViews>
  <sheetFormatPr defaultColWidth="9.00390625" defaultRowHeight="15.75" customHeight="1"/>
  <cols>
    <col min="1" max="1" width="11.25390625" style="441" customWidth="1"/>
    <col min="2" max="2" width="47.00390625" style="441" customWidth="1"/>
    <col min="3" max="3" width="14.75390625" style="442" customWidth="1"/>
    <col min="4" max="4" width="8.125" style="441" customWidth="1"/>
    <col min="5" max="248" width="9.00390625" style="386" customWidth="1"/>
    <col min="249" max="16384" width="9.00390625" style="386" customWidth="1"/>
  </cols>
  <sheetData>
    <row r="1" ht="23.25" customHeight="1">
      <c r="A1" s="420" t="s">
        <v>0</v>
      </c>
    </row>
    <row r="2" spans="1:4" ht="27.75" customHeight="1">
      <c r="A2" s="443" t="s">
        <v>1</v>
      </c>
      <c r="B2" s="444"/>
      <c r="C2" s="444"/>
      <c r="D2" s="444"/>
    </row>
    <row r="3" spans="1:4" s="110" customFormat="1" ht="23.25" customHeight="1">
      <c r="A3" s="418"/>
      <c r="B3" s="445"/>
      <c r="C3" s="446" t="s">
        <v>2</v>
      </c>
      <c r="D3" s="447"/>
    </row>
    <row r="4" spans="1:4" s="110" customFormat="1" ht="24.75" customHeight="1">
      <c r="A4" s="448" t="s">
        <v>3</v>
      </c>
      <c r="B4" s="448" t="s">
        <v>4</v>
      </c>
      <c r="C4" s="449" t="s">
        <v>5</v>
      </c>
      <c r="D4" s="449" t="s">
        <v>6</v>
      </c>
    </row>
    <row r="5" spans="1:4" s="110" customFormat="1" ht="24.75" customHeight="1">
      <c r="A5" s="450"/>
      <c r="B5" s="451" t="s">
        <v>7</v>
      </c>
      <c r="C5" s="452">
        <f>C6+C22</f>
        <v>539090</v>
      </c>
      <c r="D5" s="453"/>
    </row>
    <row r="6" spans="1:4" s="110" customFormat="1" ht="24.75" customHeight="1">
      <c r="A6" s="428">
        <v>101</v>
      </c>
      <c r="B6" s="450" t="s">
        <v>8</v>
      </c>
      <c r="C6" s="454">
        <f>SUM(C7:C21)</f>
        <v>408261</v>
      </c>
      <c r="D6" s="453"/>
    </row>
    <row r="7" spans="1:4" s="110" customFormat="1" ht="24.75" customHeight="1">
      <c r="A7" s="428">
        <v>10101</v>
      </c>
      <c r="B7" s="450" t="s">
        <v>9</v>
      </c>
      <c r="C7" s="454">
        <v>184800</v>
      </c>
      <c r="D7" s="453"/>
    </row>
    <row r="8" spans="1:4" s="110" customFormat="1" ht="24.75" customHeight="1">
      <c r="A8" s="428">
        <v>10104</v>
      </c>
      <c r="B8" s="450" t="s">
        <v>10</v>
      </c>
      <c r="C8" s="454">
        <v>45605</v>
      </c>
      <c r="D8" s="453"/>
    </row>
    <row r="9" spans="1:4" s="110" customFormat="1" ht="24.75" customHeight="1">
      <c r="A9" s="428">
        <v>10106</v>
      </c>
      <c r="B9" s="450" t="s">
        <v>11</v>
      </c>
      <c r="C9" s="454">
        <v>11441</v>
      </c>
      <c r="D9" s="453"/>
    </row>
    <row r="10" spans="1:4" s="110" customFormat="1" ht="24.75" customHeight="1">
      <c r="A10" s="428">
        <v>10107</v>
      </c>
      <c r="B10" s="450" t="s">
        <v>12</v>
      </c>
      <c r="C10" s="454">
        <v>12999</v>
      </c>
      <c r="D10" s="453"/>
    </row>
    <row r="11" spans="1:4" s="110" customFormat="1" ht="24.75" customHeight="1">
      <c r="A11" s="428">
        <v>10109</v>
      </c>
      <c r="B11" s="450" t="s">
        <v>13</v>
      </c>
      <c r="C11" s="454">
        <v>33575</v>
      </c>
      <c r="D11" s="453"/>
    </row>
    <row r="12" spans="1:4" s="110" customFormat="1" ht="24.75" customHeight="1">
      <c r="A12" s="428">
        <v>10110</v>
      </c>
      <c r="B12" s="450" t="s">
        <v>14</v>
      </c>
      <c r="C12" s="454">
        <v>11267</v>
      </c>
      <c r="D12" s="453"/>
    </row>
    <row r="13" spans="1:4" s="110" customFormat="1" ht="24.75" customHeight="1">
      <c r="A13" s="428">
        <v>10111</v>
      </c>
      <c r="B13" s="450" t="s">
        <v>15</v>
      </c>
      <c r="C13" s="454">
        <v>6066</v>
      </c>
      <c r="D13" s="453"/>
    </row>
    <row r="14" spans="1:4" s="110" customFormat="1" ht="24.75" customHeight="1">
      <c r="A14" s="428">
        <v>10112</v>
      </c>
      <c r="B14" s="450" t="s">
        <v>16</v>
      </c>
      <c r="C14" s="454">
        <v>9133</v>
      </c>
      <c r="D14" s="453"/>
    </row>
    <row r="15" spans="1:4" s="110" customFormat="1" ht="24.75" customHeight="1">
      <c r="A15" s="428">
        <v>10113</v>
      </c>
      <c r="B15" s="450" t="s">
        <v>17</v>
      </c>
      <c r="C15" s="454">
        <v>22536</v>
      </c>
      <c r="D15" s="453"/>
    </row>
    <row r="16" spans="1:4" s="110" customFormat="1" ht="24.75" customHeight="1">
      <c r="A16" s="428">
        <v>10114</v>
      </c>
      <c r="B16" s="450" t="s">
        <v>18</v>
      </c>
      <c r="C16" s="454">
        <v>8444</v>
      </c>
      <c r="D16" s="453"/>
    </row>
    <row r="17" spans="1:4" s="110" customFormat="1" ht="24.75" customHeight="1">
      <c r="A17" s="428">
        <v>10118</v>
      </c>
      <c r="B17" s="450" t="s">
        <v>19</v>
      </c>
      <c r="C17" s="454">
        <v>28711</v>
      </c>
      <c r="D17" s="453"/>
    </row>
    <row r="18" spans="1:4" s="110" customFormat="1" ht="24.75" customHeight="1">
      <c r="A18" s="428">
        <v>10119</v>
      </c>
      <c r="B18" s="450" t="s">
        <v>20</v>
      </c>
      <c r="C18" s="454">
        <v>32615</v>
      </c>
      <c r="D18" s="453"/>
    </row>
    <row r="19" spans="1:4" s="110" customFormat="1" ht="24.75" customHeight="1">
      <c r="A19" s="428">
        <v>10120</v>
      </c>
      <c r="B19" s="450" t="s">
        <v>21</v>
      </c>
      <c r="C19" s="454">
        <v>0</v>
      </c>
      <c r="D19" s="453"/>
    </row>
    <row r="20" spans="1:4" s="110" customFormat="1" ht="24.75" customHeight="1">
      <c r="A20" s="428">
        <v>10121</v>
      </c>
      <c r="B20" s="450" t="s">
        <v>22</v>
      </c>
      <c r="C20" s="454">
        <v>903</v>
      </c>
      <c r="D20" s="453"/>
    </row>
    <row r="21" spans="1:4" s="110" customFormat="1" ht="24.75" customHeight="1">
      <c r="A21" s="428">
        <v>10199</v>
      </c>
      <c r="B21" s="450" t="s">
        <v>23</v>
      </c>
      <c r="C21" s="454">
        <v>166</v>
      </c>
      <c r="D21" s="453"/>
    </row>
    <row r="22" spans="1:4" s="110" customFormat="1" ht="24.75" customHeight="1">
      <c r="A22" s="428">
        <v>103</v>
      </c>
      <c r="B22" s="428" t="s">
        <v>24</v>
      </c>
      <c r="C22" s="454">
        <f>SUM(C23:C30)</f>
        <v>130829</v>
      </c>
      <c r="D22" s="453"/>
    </row>
    <row r="23" spans="1:4" s="110" customFormat="1" ht="24.75" customHeight="1">
      <c r="A23" s="428">
        <v>10302</v>
      </c>
      <c r="B23" s="428" t="s">
        <v>25</v>
      </c>
      <c r="C23" s="454">
        <v>24346</v>
      </c>
      <c r="D23" s="453"/>
    </row>
    <row r="24" spans="1:4" s="110" customFormat="1" ht="24.75" customHeight="1">
      <c r="A24" s="428">
        <v>10304</v>
      </c>
      <c r="B24" s="450" t="s">
        <v>26</v>
      </c>
      <c r="C24" s="454">
        <v>19053</v>
      </c>
      <c r="D24" s="453"/>
    </row>
    <row r="25" spans="1:4" s="110" customFormat="1" ht="24.75" customHeight="1">
      <c r="A25" s="428">
        <v>10305</v>
      </c>
      <c r="B25" s="450" t="s">
        <v>27</v>
      </c>
      <c r="C25" s="454">
        <v>46206</v>
      </c>
      <c r="D25" s="453"/>
    </row>
    <row r="26" spans="1:4" s="110" customFormat="1" ht="24.75" customHeight="1">
      <c r="A26" s="428">
        <v>10306</v>
      </c>
      <c r="B26" s="450" t="s">
        <v>28</v>
      </c>
      <c r="C26" s="454">
        <v>0</v>
      </c>
      <c r="D26" s="454"/>
    </row>
    <row r="27" spans="1:4" s="110" customFormat="1" ht="24.75" customHeight="1">
      <c r="A27" s="428">
        <v>10307</v>
      </c>
      <c r="B27" s="450" t="s">
        <v>29</v>
      </c>
      <c r="C27" s="454">
        <v>30261</v>
      </c>
      <c r="D27" s="453"/>
    </row>
    <row r="28" spans="1:4" s="110" customFormat="1" ht="24.75" customHeight="1">
      <c r="A28" s="428">
        <v>10308</v>
      </c>
      <c r="B28" s="455" t="s">
        <v>30</v>
      </c>
      <c r="C28" s="454">
        <v>804</v>
      </c>
      <c r="D28" s="453"/>
    </row>
    <row r="29" spans="1:4" s="110" customFormat="1" ht="24.75" customHeight="1">
      <c r="A29" s="428">
        <v>10309</v>
      </c>
      <c r="B29" s="455" t="s">
        <v>31</v>
      </c>
      <c r="C29" s="454">
        <v>5090</v>
      </c>
      <c r="D29" s="453"/>
    </row>
    <row r="30" spans="1:4" s="110" customFormat="1" ht="24.75" customHeight="1">
      <c r="A30" s="428">
        <v>10399</v>
      </c>
      <c r="B30" s="455" t="s">
        <v>32</v>
      </c>
      <c r="C30" s="454">
        <v>5069</v>
      </c>
      <c r="D30" s="453"/>
    </row>
    <row r="31" spans="1:4" s="110" customFormat="1" ht="24.75" customHeight="1">
      <c r="A31" s="428">
        <v>110</v>
      </c>
      <c r="B31" s="456" t="s">
        <v>33</v>
      </c>
      <c r="C31" s="457">
        <f>SUM(C32:C38)</f>
        <v>1674948.733</v>
      </c>
      <c r="D31" s="458"/>
    </row>
    <row r="32" spans="1:4" s="110" customFormat="1" ht="24.75" customHeight="1">
      <c r="A32" s="428">
        <v>11001</v>
      </c>
      <c r="B32" s="459" t="s">
        <v>34</v>
      </c>
      <c r="C32" s="454">
        <v>40687</v>
      </c>
      <c r="D32" s="458"/>
    </row>
    <row r="33" spans="1:4" s="110" customFormat="1" ht="24.75" customHeight="1">
      <c r="A33" s="428">
        <v>11002</v>
      </c>
      <c r="B33" s="459" t="s">
        <v>35</v>
      </c>
      <c r="C33" s="454">
        <v>1051986</v>
      </c>
      <c r="D33" s="458"/>
    </row>
    <row r="34" spans="1:4" s="110" customFormat="1" ht="24.75" customHeight="1">
      <c r="A34" s="428">
        <v>11003</v>
      </c>
      <c r="B34" s="459" t="s">
        <v>36</v>
      </c>
      <c r="C34" s="454">
        <v>86933</v>
      </c>
      <c r="D34" s="458"/>
    </row>
    <row r="35" spans="1:4" s="110" customFormat="1" ht="24.75" customHeight="1">
      <c r="A35" s="428">
        <v>11008</v>
      </c>
      <c r="B35" s="460" t="s">
        <v>37</v>
      </c>
      <c r="C35" s="454">
        <v>193286</v>
      </c>
      <c r="D35" s="458"/>
    </row>
    <row r="36" spans="1:4" s="110" customFormat="1" ht="24.75" customHeight="1">
      <c r="A36" s="428">
        <v>11009</v>
      </c>
      <c r="B36" s="460" t="s">
        <v>38</v>
      </c>
      <c r="C36" s="454">
        <v>201908.733</v>
      </c>
      <c r="D36" s="458"/>
    </row>
    <row r="37" spans="1:4" s="110" customFormat="1" ht="24.75" customHeight="1">
      <c r="A37" s="428">
        <v>11011</v>
      </c>
      <c r="B37" s="460" t="s">
        <v>39</v>
      </c>
      <c r="C37" s="454">
        <v>78101</v>
      </c>
      <c r="D37" s="458"/>
    </row>
    <row r="38" spans="1:4" s="110" customFormat="1" ht="24.75" customHeight="1">
      <c r="A38" s="428">
        <v>11015</v>
      </c>
      <c r="B38" s="460" t="s">
        <v>40</v>
      </c>
      <c r="C38" s="454">
        <v>22047</v>
      </c>
      <c r="D38" s="458"/>
    </row>
    <row r="39" spans="1:4" s="110" customFormat="1" ht="24.75" customHeight="1">
      <c r="A39" s="428"/>
      <c r="B39" s="460"/>
      <c r="C39" s="454"/>
      <c r="D39" s="458"/>
    </row>
    <row r="40" spans="1:4" s="110" customFormat="1" ht="24.75" customHeight="1">
      <c r="A40" s="428"/>
      <c r="B40" s="461" t="s">
        <v>41</v>
      </c>
      <c r="C40" s="457">
        <f>C31+C5</f>
        <v>2214038.733</v>
      </c>
      <c r="D40" s="458"/>
    </row>
    <row r="41" spans="1:4" s="385" customFormat="1" ht="12.75" customHeight="1">
      <c r="A41" s="462"/>
      <c r="B41" s="462"/>
      <c r="C41" s="463"/>
      <c r="D41" s="462"/>
    </row>
    <row r="42" spans="1:4" s="385" customFormat="1" ht="12.75" customHeight="1">
      <c r="A42" s="462"/>
      <c r="B42" s="462"/>
      <c r="C42" s="463"/>
      <c r="D42" s="462"/>
    </row>
    <row r="43" spans="1:4" s="385" customFormat="1" ht="12.75" customHeight="1">
      <c r="A43" s="462"/>
      <c r="B43" s="462"/>
      <c r="C43" s="463"/>
      <c r="D43" s="462"/>
    </row>
    <row r="44" spans="1:4" s="385" customFormat="1" ht="12.75">
      <c r="A44" s="462"/>
      <c r="B44" s="462"/>
      <c r="C44" s="463"/>
      <c r="D44" s="462"/>
    </row>
    <row r="45" spans="1:4" s="385" customFormat="1" ht="12.75">
      <c r="A45" s="462"/>
      <c r="B45" s="462"/>
      <c r="C45" s="463"/>
      <c r="D45" s="462"/>
    </row>
    <row r="46" spans="1:4" s="385" customFormat="1" ht="12.75">
      <c r="A46" s="462"/>
      <c r="B46" s="462"/>
      <c r="C46" s="463"/>
      <c r="D46" s="462"/>
    </row>
    <row r="47" spans="1:4" s="385" customFormat="1" ht="12.75">
      <c r="A47" s="462"/>
      <c r="B47" s="462"/>
      <c r="C47" s="463"/>
      <c r="D47" s="462"/>
    </row>
    <row r="48" spans="1:4" s="385" customFormat="1" ht="12.75">
      <c r="A48" s="462"/>
      <c r="B48" s="462"/>
      <c r="C48" s="463"/>
      <c r="D48" s="462"/>
    </row>
    <row r="49" spans="1:4" s="385" customFormat="1" ht="12.75">
      <c r="A49" s="462"/>
      <c r="B49" s="462"/>
      <c r="C49" s="463"/>
      <c r="D49" s="462"/>
    </row>
    <row r="50" spans="1:4" s="385" customFormat="1" ht="12.75">
      <c r="A50" s="462"/>
      <c r="B50" s="462"/>
      <c r="C50" s="463"/>
      <c r="D50" s="462"/>
    </row>
    <row r="51" spans="1:4" s="385" customFormat="1" ht="12.75">
      <c r="A51" s="462"/>
      <c r="B51" s="462"/>
      <c r="C51" s="463"/>
      <c r="D51" s="462"/>
    </row>
    <row r="52" spans="1:4" s="385" customFormat="1" ht="12.75">
      <c r="A52" s="462"/>
      <c r="B52" s="462"/>
      <c r="C52" s="463"/>
      <c r="D52" s="462"/>
    </row>
    <row r="53" spans="1:4" s="385" customFormat="1" ht="12.75">
      <c r="A53" s="462"/>
      <c r="B53" s="462"/>
      <c r="C53" s="463"/>
      <c r="D53" s="462"/>
    </row>
    <row r="54" spans="1:4" s="385" customFormat="1" ht="12.75">
      <c r="A54" s="462"/>
      <c r="B54" s="462"/>
      <c r="C54" s="463"/>
      <c r="D54" s="462"/>
    </row>
    <row r="55" spans="1:4" s="385" customFormat="1" ht="12.75">
      <c r="A55" s="462"/>
      <c r="B55" s="462"/>
      <c r="C55" s="463"/>
      <c r="D55" s="462"/>
    </row>
    <row r="56" spans="1:4" s="385" customFormat="1" ht="12.75">
      <c r="A56" s="462"/>
      <c r="B56" s="462"/>
      <c r="C56" s="463"/>
      <c r="D56" s="462"/>
    </row>
    <row r="57" spans="1:4" s="385" customFormat="1" ht="12.75">
      <c r="A57" s="462"/>
      <c r="B57" s="462"/>
      <c r="C57" s="463"/>
      <c r="D57" s="462"/>
    </row>
    <row r="58" spans="1:4" s="385" customFormat="1" ht="12.75">
      <c r="A58" s="462"/>
      <c r="B58" s="462"/>
      <c r="C58" s="463"/>
      <c r="D58" s="462"/>
    </row>
    <row r="59" spans="1:4" s="385" customFormat="1" ht="12.75">
      <c r="A59" s="462"/>
      <c r="B59" s="462"/>
      <c r="C59" s="463"/>
      <c r="D59" s="462"/>
    </row>
    <row r="60" spans="1:4" s="385" customFormat="1" ht="12.75">
      <c r="A60" s="462"/>
      <c r="B60" s="462"/>
      <c r="C60" s="463"/>
      <c r="D60" s="462"/>
    </row>
    <row r="61" spans="1:4" s="385" customFormat="1" ht="12.75">
      <c r="A61" s="462"/>
      <c r="B61" s="462"/>
      <c r="C61" s="463"/>
      <c r="D61" s="462"/>
    </row>
    <row r="62" spans="1:4" s="385" customFormat="1" ht="12.75">
      <c r="A62" s="462"/>
      <c r="B62" s="462"/>
      <c r="C62" s="463"/>
      <c r="D62" s="462"/>
    </row>
    <row r="63" spans="1:4" s="385" customFormat="1" ht="12.75">
      <c r="A63" s="462"/>
      <c r="B63" s="462"/>
      <c r="C63" s="463"/>
      <c r="D63" s="462"/>
    </row>
    <row r="64" spans="1:4" s="385" customFormat="1" ht="12.75">
      <c r="A64" s="462"/>
      <c r="B64" s="462"/>
      <c r="C64" s="463"/>
      <c r="D64" s="462"/>
    </row>
    <row r="65" spans="1:4" s="385" customFormat="1" ht="12.75">
      <c r="A65" s="462"/>
      <c r="B65" s="462"/>
      <c r="C65" s="463"/>
      <c r="D65" s="462"/>
    </row>
    <row r="66" spans="1:4" s="385" customFormat="1" ht="12.75">
      <c r="A66" s="462"/>
      <c r="B66" s="462"/>
      <c r="C66" s="463"/>
      <c r="D66" s="462"/>
    </row>
    <row r="67" spans="1:4" s="385" customFormat="1" ht="12.75">
      <c r="A67" s="462"/>
      <c r="B67" s="462"/>
      <c r="C67" s="463"/>
      <c r="D67" s="462"/>
    </row>
    <row r="68" spans="1:4" s="385" customFormat="1" ht="12.75">
      <c r="A68" s="462"/>
      <c r="B68" s="462"/>
      <c r="C68" s="463"/>
      <c r="D68" s="462"/>
    </row>
    <row r="69" spans="1:4" s="385" customFormat="1" ht="12.75">
      <c r="A69" s="462"/>
      <c r="B69" s="462"/>
      <c r="C69" s="463"/>
      <c r="D69" s="462"/>
    </row>
    <row r="70" spans="1:4" s="385" customFormat="1" ht="12.75">
      <c r="A70" s="462"/>
      <c r="B70" s="462"/>
      <c r="C70" s="463"/>
      <c r="D70" s="462"/>
    </row>
    <row r="71" spans="1:4" s="385" customFormat="1" ht="12.75">
      <c r="A71" s="462"/>
      <c r="B71" s="462"/>
      <c r="C71" s="463"/>
      <c r="D71" s="462"/>
    </row>
    <row r="72" spans="1:4" s="385" customFormat="1" ht="12.75">
      <c r="A72" s="462"/>
      <c r="B72" s="462"/>
      <c r="C72" s="463"/>
      <c r="D72" s="462"/>
    </row>
    <row r="73" spans="1:4" s="385" customFormat="1" ht="12.75">
      <c r="A73" s="462"/>
      <c r="B73" s="462"/>
      <c r="C73" s="463"/>
      <c r="D73" s="462"/>
    </row>
    <row r="74" spans="1:4" s="385" customFormat="1" ht="12.75">
      <c r="A74" s="462"/>
      <c r="B74" s="462"/>
      <c r="C74" s="463"/>
      <c r="D74" s="462"/>
    </row>
    <row r="75" spans="1:4" s="385" customFormat="1" ht="12.75">
      <c r="A75" s="462"/>
      <c r="B75" s="462"/>
      <c r="C75" s="463"/>
      <c r="D75" s="462"/>
    </row>
    <row r="76" spans="1:4" s="385" customFormat="1" ht="12.75">
      <c r="A76" s="462"/>
      <c r="B76" s="462"/>
      <c r="C76" s="463"/>
      <c r="D76" s="462"/>
    </row>
    <row r="77" spans="1:4" s="385" customFormat="1" ht="12.75">
      <c r="A77" s="462"/>
      <c r="B77" s="462"/>
      <c r="C77" s="463"/>
      <c r="D77" s="462"/>
    </row>
    <row r="78" spans="1:4" s="385" customFormat="1" ht="12.75">
      <c r="A78" s="462"/>
      <c r="B78" s="462"/>
      <c r="C78" s="463"/>
      <c r="D78" s="462"/>
    </row>
    <row r="79" spans="1:4" s="385" customFormat="1" ht="12.75">
      <c r="A79" s="462"/>
      <c r="B79" s="462"/>
      <c r="C79" s="463"/>
      <c r="D79" s="462"/>
    </row>
    <row r="80" spans="1:4" s="385" customFormat="1" ht="12.75">
      <c r="A80" s="462"/>
      <c r="B80" s="462"/>
      <c r="C80" s="463"/>
      <c r="D80" s="462"/>
    </row>
    <row r="81" spans="1:4" s="385" customFormat="1" ht="12.75">
      <c r="A81" s="462"/>
      <c r="B81" s="462"/>
      <c r="C81" s="463"/>
      <c r="D81" s="462"/>
    </row>
    <row r="82" spans="1:4" s="385" customFormat="1" ht="12.75">
      <c r="A82" s="462"/>
      <c r="B82" s="462"/>
      <c r="C82" s="463"/>
      <c r="D82" s="462"/>
    </row>
    <row r="83" spans="1:4" s="385" customFormat="1" ht="12.75">
      <c r="A83" s="462"/>
      <c r="B83" s="462"/>
      <c r="C83" s="463"/>
      <c r="D83" s="462"/>
    </row>
    <row r="84" spans="1:4" s="385" customFormat="1" ht="12.75">
      <c r="A84" s="462"/>
      <c r="B84" s="462"/>
      <c r="C84" s="463"/>
      <c r="D84" s="462"/>
    </row>
    <row r="85" spans="1:4" s="385" customFormat="1" ht="12.75">
      <c r="A85" s="462"/>
      <c r="B85" s="462"/>
      <c r="C85" s="463"/>
      <c r="D85" s="462"/>
    </row>
    <row r="86" spans="1:4" s="385" customFormat="1" ht="12.75">
      <c r="A86" s="462"/>
      <c r="B86" s="462"/>
      <c r="C86" s="463"/>
      <c r="D86" s="462"/>
    </row>
    <row r="87" spans="1:4" s="385" customFormat="1" ht="12.75">
      <c r="A87" s="462"/>
      <c r="B87" s="462"/>
      <c r="C87" s="463"/>
      <c r="D87" s="462"/>
    </row>
    <row r="88" spans="1:4" s="385" customFormat="1" ht="12.75">
      <c r="A88" s="462"/>
      <c r="B88" s="462"/>
      <c r="C88" s="463"/>
      <c r="D88" s="462"/>
    </row>
    <row r="89" spans="1:4" s="385" customFormat="1" ht="12.75">
      <c r="A89" s="462"/>
      <c r="B89" s="462"/>
      <c r="C89" s="463"/>
      <c r="D89" s="462"/>
    </row>
    <row r="90" spans="1:4" s="385" customFormat="1" ht="12.75">
      <c r="A90" s="462"/>
      <c r="B90" s="462"/>
      <c r="C90" s="463"/>
      <c r="D90" s="462"/>
    </row>
    <row r="91" spans="1:4" s="385" customFormat="1" ht="12.75">
      <c r="A91" s="462"/>
      <c r="B91" s="462"/>
      <c r="C91" s="463"/>
      <c r="D91" s="462"/>
    </row>
    <row r="92" spans="1:4" s="385" customFormat="1" ht="12.75">
      <c r="A92" s="462"/>
      <c r="B92" s="462"/>
      <c r="C92" s="463"/>
      <c r="D92" s="462"/>
    </row>
    <row r="93" spans="1:4" s="385" customFormat="1" ht="12.75">
      <c r="A93" s="462"/>
      <c r="B93" s="462"/>
      <c r="C93" s="463"/>
      <c r="D93" s="462"/>
    </row>
    <row r="94" spans="1:4" s="385" customFormat="1" ht="12.75">
      <c r="A94" s="462"/>
      <c r="B94" s="462"/>
      <c r="C94" s="463"/>
      <c r="D94" s="462"/>
    </row>
    <row r="95" spans="1:4" s="385" customFormat="1" ht="12.75">
      <c r="A95" s="462"/>
      <c r="B95" s="462"/>
      <c r="C95" s="463"/>
      <c r="D95" s="462"/>
    </row>
    <row r="96" spans="1:4" s="385" customFormat="1" ht="12.75">
      <c r="A96" s="462"/>
      <c r="B96" s="462"/>
      <c r="C96" s="463"/>
      <c r="D96" s="462"/>
    </row>
    <row r="97" spans="1:4" s="385" customFormat="1" ht="12.75">
      <c r="A97" s="462"/>
      <c r="B97" s="462"/>
      <c r="C97" s="463"/>
      <c r="D97" s="462"/>
    </row>
    <row r="98" spans="1:4" s="385" customFormat="1" ht="12.75">
      <c r="A98" s="462"/>
      <c r="B98" s="462"/>
      <c r="C98" s="463"/>
      <c r="D98" s="462"/>
    </row>
    <row r="99" spans="1:4" s="385" customFormat="1" ht="12.75">
      <c r="A99" s="462"/>
      <c r="B99" s="462"/>
      <c r="C99" s="463"/>
      <c r="D99" s="462"/>
    </row>
    <row r="100" spans="1:4" s="385" customFormat="1" ht="12.75">
      <c r="A100" s="462"/>
      <c r="B100" s="462"/>
      <c r="C100" s="463"/>
      <c r="D100" s="462"/>
    </row>
    <row r="101" spans="1:4" s="385" customFormat="1" ht="12.75">
      <c r="A101" s="462"/>
      <c r="B101" s="462"/>
      <c r="C101" s="463"/>
      <c r="D101" s="462"/>
    </row>
    <row r="102" spans="1:4" s="385" customFormat="1" ht="12.75">
      <c r="A102" s="462"/>
      <c r="B102" s="462"/>
      <c r="C102" s="463"/>
      <c r="D102" s="462"/>
    </row>
    <row r="103" spans="1:4" s="385" customFormat="1" ht="12.75">
      <c r="A103" s="462"/>
      <c r="B103" s="462"/>
      <c r="C103" s="463"/>
      <c r="D103" s="462"/>
    </row>
    <row r="104" spans="1:4" s="385" customFormat="1" ht="12.75">
      <c r="A104" s="462"/>
      <c r="B104" s="462"/>
      <c r="C104" s="463"/>
      <c r="D104" s="462"/>
    </row>
    <row r="105" spans="1:4" s="385" customFormat="1" ht="12.75">
      <c r="A105" s="462"/>
      <c r="B105" s="462"/>
      <c r="C105" s="463"/>
      <c r="D105" s="462"/>
    </row>
    <row r="106" spans="1:4" s="385" customFormat="1" ht="12.75">
      <c r="A106" s="462"/>
      <c r="B106" s="462"/>
      <c r="C106" s="463"/>
      <c r="D106" s="462"/>
    </row>
    <row r="107" spans="1:4" s="385" customFormat="1" ht="12.75">
      <c r="A107" s="462"/>
      <c r="B107" s="462"/>
      <c r="C107" s="463"/>
      <c r="D107" s="462"/>
    </row>
    <row r="108" spans="1:4" s="385" customFormat="1" ht="12.75">
      <c r="A108" s="462"/>
      <c r="B108" s="462"/>
      <c r="C108" s="463"/>
      <c r="D108" s="462"/>
    </row>
    <row r="109" spans="1:4" s="385" customFormat="1" ht="12.75">
      <c r="A109" s="462"/>
      <c r="B109" s="462"/>
      <c r="C109" s="463"/>
      <c r="D109" s="462"/>
    </row>
    <row r="110" spans="1:4" s="385" customFormat="1" ht="12.75">
      <c r="A110" s="462"/>
      <c r="B110" s="462"/>
      <c r="C110" s="463"/>
      <c r="D110" s="462"/>
    </row>
    <row r="111" spans="1:4" s="385" customFormat="1" ht="12.75">
      <c r="A111" s="462"/>
      <c r="B111" s="462"/>
      <c r="C111" s="463"/>
      <c r="D111" s="462"/>
    </row>
    <row r="112" spans="1:4" s="385" customFormat="1" ht="12.75">
      <c r="A112" s="462"/>
      <c r="B112" s="462"/>
      <c r="C112" s="463"/>
      <c r="D112" s="462"/>
    </row>
    <row r="113" spans="1:4" s="385" customFormat="1" ht="12.75">
      <c r="A113" s="462"/>
      <c r="B113" s="462"/>
      <c r="C113" s="463"/>
      <c r="D113" s="462"/>
    </row>
    <row r="114" spans="1:4" s="385" customFormat="1" ht="12.75">
      <c r="A114" s="462"/>
      <c r="B114" s="462"/>
      <c r="C114" s="463"/>
      <c r="D114" s="462"/>
    </row>
    <row r="115" spans="1:4" s="385" customFormat="1" ht="12.75">
      <c r="A115" s="462"/>
      <c r="B115" s="462"/>
      <c r="C115" s="463"/>
      <c r="D115" s="462"/>
    </row>
    <row r="116" spans="1:4" s="385" customFormat="1" ht="12.75">
      <c r="A116" s="462"/>
      <c r="B116" s="462"/>
      <c r="C116" s="463"/>
      <c r="D116" s="462"/>
    </row>
    <row r="117" spans="1:4" s="385" customFormat="1" ht="12.75">
      <c r="A117" s="462"/>
      <c r="B117" s="462"/>
      <c r="C117" s="463"/>
      <c r="D117" s="462"/>
    </row>
    <row r="118" spans="1:4" s="385" customFormat="1" ht="12.75">
      <c r="A118" s="462"/>
      <c r="B118" s="462"/>
      <c r="C118" s="463"/>
      <c r="D118" s="462"/>
    </row>
    <row r="119" spans="1:4" s="385" customFormat="1" ht="12.75">
      <c r="A119" s="462"/>
      <c r="B119" s="462"/>
      <c r="C119" s="463"/>
      <c r="D119" s="462"/>
    </row>
    <row r="120" spans="1:4" s="385" customFormat="1" ht="12.75">
      <c r="A120" s="462"/>
      <c r="B120" s="462"/>
      <c r="C120" s="463"/>
      <c r="D120" s="462"/>
    </row>
    <row r="121" spans="1:4" s="385" customFormat="1" ht="12.75">
      <c r="A121" s="462"/>
      <c r="B121" s="462"/>
      <c r="C121" s="463"/>
      <c r="D121" s="462"/>
    </row>
    <row r="122" spans="1:4" s="385" customFormat="1" ht="12.75">
      <c r="A122" s="462"/>
      <c r="B122" s="462"/>
      <c r="C122" s="463"/>
      <c r="D122" s="462"/>
    </row>
    <row r="123" spans="1:4" s="385" customFormat="1" ht="12.75">
      <c r="A123" s="462"/>
      <c r="B123" s="462"/>
      <c r="C123" s="463"/>
      <c r="D123" s="462"/>
    </row>
    <row r="124" spans="1:4" s="385" customFormat="1" ht="12.75">
      <c r="A124" s="462"/>
      <c r="B124" s="462"/>
      <c r="C124" s="463"/>
      <c r="D124" s="462"/>
    </row>
    <row r="125" spans="1:4" s="385" customFormat="1" ht="12.75">
      <c r="A125" s="462"/>
      <c r="B125" s="462"/>
      <c r="C125" s="463"/>
      <c r="D125" s="462"/>
    </row>
    <row r="126" spans="1:4" s="385" customFormat="1" ht="12.75">
      <c r="A126" s="462"/>
      <c r="B126" s="462"/>
      <c r="C126" s="463"/>
      <c r="D126" s="462"/>
    </row>
    <row r="127" spans="1:4" s="385" customFormat="1" ht="12.75">
      <c r="A127" s="462"/>
      <c r="B127" s="462"/>
      <c r="C127" s="463"/>
      <c r="D127" s="462"/>
    </row>
    <row r="128" spans="1:4" s="385" customFormat="1" ht="12.75">
      <c r="A128" s="462"/>
      <c r="B128" s="462"/>
      <c r="C128" s="463"/>
      <c r="D128" s="462"/>
    </row>
    <row r="129" spans="1:4" s="385" customFormat="1" ht="12.75">
      <c r="A129" s="462"/>
      <c r="B129" s="462"/>
      <c r="C129" s="463"/>
      <c r="D129" s="462"/>
    </row>
    <row r="130" spans="1:4" s="385" customFormat="1" ht="12.75">
      <c r="A130" s="462"/>
      <c r="B130" s="462"/>
      <c r="C130" s="463"/>
      <c r="D130" s="462"/>
    </row>
    <row r="131" spans="1:4" s="385" customFormat="1" ht="12.75">
      <c r="A131" s="462"/>
      <c r="B131" s="462"/>
      <c r="C131" s="463"/>
      <c r="D131" s="462"/>
    </row>
    <row r="132" spans="1:4" s="385" customFormat="1" ht="12.75">
      <c r="A132" s="462"/>
      <c r="B132" s="462"/>
      <c r="C132" s="463"/>
      <c r="D132" s="462"/>
    </row>
    <row r="133" spans="1:4" s="385" customFormat="1" ht="12.75">
      <c r="A133" s="462"/>
      <c r="B133" s="462"/>
      <c r="C133" s="463"/>
      <c r="D133" s="462"/>
    </row>
    <row r="134" spans="1:4" s="385" customFormat="1" ht="12.75">
      <c r="A134" s="462"/>
      <c r="B134" s="462"/>
      <c r="C134" s="463"/>
      <c r="D134" s="462"/>
    </row>
    <row r="135" spans="1:4" s="385" customFormat="1" ht="12.75">
      <c r="A135" s="462"/>
      <c r="B135" s="462"/>
      <c r="C135" s="463"/>
      <c r="D135" s="462"/>
    </row>
    <row r="136" spans="1:4" s="385" customFormat="1" ht="12.75">
      <c r="A136" s="462"/>
      <c r="B136" s="462"/>
      <c r="C136" s="463"/>
      <c r="D136" s="462"/>
    </row>
    <row r="137" spans="1:4" s="385" customFormat="1" ht="12.75">
      <c r="A137" s="462"/>
      <c r="B137" s="462"/>
      <c r="C137" s="463"/>
      <c r="D137" s="462"/>
    </row>
    <row r="138" spans="1:4" s="385" customFormat="1" ht="12.75">
      <c r="A138" s="462"/>
      <c r="B138" s="462"/>
      <c r="C138" s="463"/>
      <c r="D138" s="462"/>
    </row>
    <row r="139" spans="1:4" s="385" customFormat="1" ht="12.75">
      <c r="A139" s="462"/>
      <c r="B139" s="462"/>
      <c r="C139" s="463"/>
      <c r="D139" s="462"/>
    </row>
    <row r="140" spans="1:4" s="385" customFormat="1" ht="12.75">
      <c r="A140" s="462"/>
      <c r="B140" s="462"/>
      <c r="C140" s="463"/>
      <c r="D140" s="462"/>
    </row>
    <row r="141" spans="1:4" s="385" customFormat="1" ht="12.75">
      <c r="A141" s="462"/>
      <c r="B141" s="462"/>
      <c r="C141" s="463"/>
      <c r="D141" s="462"/>
    </row>
    <row r="142" spans="1:4" s="385" customFormat="1" ht="12.75">
      <c r="A142" s="462"/>
      <c r="B142" s="462"/>
      <c r="C142" s="463"/>
      <c r="D142" s="462"/>
    </row>
    <row r="143" spans="1:4" s="385" customFormat="1" ht="12.75">
      <c r="A143" s="462"/>
      <c r="B143" s="462"/>
      <c r="C143" s="463"/>
      <c r="D143" s="462"/>
    </row>
    <row r="144" spans="1:4" s="385" customFormat="1" ht="12.75">
      <c r="A144" s="462"/>
      <c r="B144" s="462"/>
      <c r="C144" s="463"/>
      <c r="D144" s="462"/>
    </row>
    <row r="145" spans="1:4" s="385" customFormat="1" ht="12.75">
      <c r="A145" s="462"/>
      <c r="B145" s="462"/>
      <c r="C145" s="463"/>
      <c r="D145" s="462"/>
    </row>
    <row r="146" spans="1:4" s="385" customFormat="1" ht="12.75">
      <c r="A146" s="462"/>
      <c r="B146" s="462"/>
      <c r="C146" s="463"/>
      <c r="D146" s="462"/>
    </row>
    <row r="147" spans="1:4" s="385" customFormat="1" ht="12.75">
      <c r="A147" s="462"/>
      <c r="B147" s="462"/>
      <c r="C147" s="463"/>
      <c r="D147" s="462"/>
    </row>
    <row r="148" spans="1:4" s="385" customFormat="1" ht="12.75">
      <c r="A148" s="462"/>
      <c r="B148" s="462"/>
      <c r="C148" s="463"/>
      <c r="D148" s="462"/>
    </row>
    <row r="149" spans="1:4" s="385" customFormat="1" ht="12.75">
      <c r="A149" s="462"/>
      <c r="B149" s="462"/>
      <c r="C149" s="463"/>
      <c r="D149" s="462"/>
    </row>
    <row r="150" spans="1:4" s="385" customFormat="1" ht="12.75">
      <c r="A150" s="462"/>
      <c r="B150" s="462"/>
      <c r="C150" s="463"/>
      <c r="D150" s="462"/>
    </row>
    <row r="151" spans="1:4" s="385" customFormat="1" ht="12.75">
      <c r="A151" s="462"/>
      <c r="B151" s="462"/>
      <c r="C151" s="463"/>
      <c r="D151" s="462"/>
    </row>
    <row r="152" spans="1:4" s="385" customFormat="1" ht="12.75">
      <c r="A152" s="462"/>
      <c r="B152" s="462"/>
      <c r="C152" s="463"/>
      <c r="D152" s="462"/>
    </row>
    <row r="153" spans="1:4" s="385" customFormat="1" ht="12.75">
      <c r="A153" s="462"/>
      <c r="B153" s="462"/>
      <c r="C153" s="463"/>
      <c r="D153" s="462"/>
    </row>
    <row r="154" spans="1:4" s="385" customFormat="1" ht="12.75">
      <c r="A154" s="462"/>
      <c r="B154" s="462"/>
      <c r="C154" s="463"/>
      <c r="D154" s="462"/>
    </row>
    <row r="155" spans="1:4" s="385" customFormat="1" ht="12.75">
      <c r="A155" s="462"/>
      <c r="B155" s="462"/>
      <c r="C155" s="463"/>
      <c r="D155" s="462"/>
    </row>
    <row r="156" spans="1:4" s="385" customFormat="1" ht="12.75">
      <c r="A156" s="462"/>
      <c r="B156" s="462"/>
      <c r="C156" s="463"/>
      <c r="D156" s="462"/>
    </row>
    <row r="157" spans="1:4" s="385" customFormat="1" ht="12.75">
      <c r="A157" s="462"/>
      <c r="B157" s="462"/>
      <c r="C157" s="463"/>
      <c r="D157" s="462"/>
    </row>
  </sheetData>
  <sheetProtection/>
  <mergeCells count="2">
    <mergeCell ref="A2:D2"/>
    <mergeCell ref="C3:D3"/>
  </mergeCells>
  <printOptions horizontalCentered="1"/>
  <pageMargins left="0.7868055555555555" right="0.7868055555555555" top="0.9444444444444444" bottom="0.7479166666666667" header="0.3145833333333333" footer="0.5118055555555555"/>
  <pageSetup firstPageNumber="46" useFirstPageNumber="1" horizontalDpi="600" verticalDpi="600" orientation="portrait" paperSize="9"/>
  <headerFooter scaleWithDoc="0" alignWithMargins="0">
    <oddFooter>&amp;C&amp;"Times New Roman"&amp;12— &amp;P —</oddFooter>
  </headerFooter>
</worksheet>
</file>

<file path=xl/worksheets/sheet10.xml><?xml version="1.0" encoding="utf-8"?>
<worksheet xmlns="http://schemas.openxmlformats.org/spreadsheetml/2006/main" xmlns:r="http://schemas.openxmlformats.org/officeDocument/2006/relationships">
  <dimension ref="A1:D110"/>
  <sheetViews>
    <sheetView showZeros="0" zoomScaleSheetLayoutView="100" workbookViewId="0" topLeftCell="A1">
      <selection activeCell="F21" sqref="F21"/>
    </sheetView>
  </sheetViews>
  <sheetFormatPr defaultColWidth="9.00390625" defaultRowHeight="15.75" customHeight="1"/>
  <cols>
    <col min="1" max="1" width="11.00390625" style="158" customWidth="1"/>
    <col min="2" max="2" width="44.875" style="158" customWidth="1"/>
    <col min="3" max="3" width="16.00390625" style="159" customWidth="1"/>
    <col min="4" max="4" width="8.75390625" style="160" customWidth="1"/>
    <col min="5" max="249" width="9.00390625" style="158" customWidth="1"/>
    <col min="250" max="16384" width="9.00390625" style="158" customWidth="1"/>
  </cols>
  <sheetData>
    <row r="1" ht="18" customHeight="1">
      <c r="A1" s="161" t="s">
        <v>760</v>
      </c>
    </row>
    <row r="2" spans="1:4" ht="30.75" customHeight="1">
      <c r="A2" s="162" t="s">
        <v>761</v>
      </c>
      <c r="B2" s="163"/>
      <c r="C2" s="163"/>
      <c r="D2" s="163"/>
    </row>
    <row r="3" spans="2:4" ht="24" customHeight="1">
      <c r="B3" s="164"/>
      <c r="C3" s="210" t="s">
        <v>762</v>
      </c>
      <c r="D3" s="165"/>
    </row>
    <row r="4" spans="1:4" s="156" customFormat="1" ht="24.75" customHeight="1">
      <c r="A4" s="211" t="s">
        <v>45</v>
      </c>
      <c r="B4" s="211" t="s">
        <v>46</v>
      </c>
      <c r="C4" s="211" t="s">
        <v>47</v>
      </c>
      <c r="D4" s="212" t="s">
        <v>731</v>
      </c>
    </row>
    <row r="5" spans="1:4" s="156" customFormat="1" ht="24.75" customHeight="1">
      <c r="A5" s="213"/>
      <c r="B5" s="214" t="s">
        <v>763</v>
      </c>
      <c r="C5" s="215">
        <f>SUM(C6:C16)</f>
        <v>377489.75</v>
      </c>
      <c r="D5" s="216"/>
    </row>
    <row r="6" spans="1:4" s="157" customFormat="1" ht="24.75" customHeight="1">
      <c r="A6" s="217">
        <v>207</v>
      </c>
      <c r="B6" s="218" t="s">
        <v>764</v>
      </c>
      <c r="C6" s="219">
        <v>30</v>
      </c>
      <c r="D6" s="220"/>
    </row>
    <row r="7" spans="1:4" s="157" customFormat="1" ht="24.75" customHeight="1">
      <c r="A7" s="217">
        <v>208</v>
      </c>
      <c r="B7" s="218" t="s">
        <v>765</v>
      </c>
      <c r="C7" s="219">
        <v>4963</v>
      </c>
      <c r="D7" s="220"/>
    </row>
    <row r="8" spans="1:4" s="157" customFormat="1" ht="24.75" customHeight="1">
      <c r="A8" s="217">
        <v>211</v>
      </c>
      <c r="B8" s="221" t="s">
        <v>766</v>
      </c>
      <c r="C8" s="219">
        <v>0</v>
      </c>
      <c r="D8" s="220"/>
    </row>
    <row r="9" spans="1:4" s="157" customFormat="1" ht="24.75" customHeight="1">
      <c r="A9" s="217">
        <v>212</v>
      </c>
      <c r="B9" s="221" t="s">
        <v>767</v>
      </c>
      <c r="C9" s="219">
        <v>257765.35</v>
      </c>
      <c r="D9" s="220"/>
    </row>
    <row r="10" spans="1:4" s="157" customFormat="1" ht="24.75" customHeight="1">
      <c r="A10" s="217">
        <v>213</v>
      </c>
      <c r="B10" s="221" t="s">
        <v>768</v>
      </c>
      <c r="C10" s="219">
        <v>0</v>
      </c>
      <c r="D10" s="220"/>
    </row>
    <row r="11" spans="1:4" s="157" customFormat="1" ht="24.75" customHeight="1">
      <c r="A11" s="217">
        <v>214</v>
      </c>
      <c r="B11" s="221" t="s">
        <v>769</v>
      </c>
      <c r="C11" s="219">
        <v>0</v>
      </c>
      <c r="D11" s="220"/>
    </row>
    <row r="12" spans="1:4" s="157" customFormat="1" ht="24.75" customHeight="1">
      <c r="A12" s="217">
        <v>215</v>
      </c>
      <c r="B12" s="222" t="s">
        <v>770</v>
      </c>
      <c r="C12" s="219">
        <v>0</v>
      </c>
      <c r="D12" s="220"/>
    </row>
    <row r="13" spans="1:4" s="157" customFormat="1" ht="24.75" customHeight="1">
      <c r="A13" s="217">
        <v>229</v>
      </c>
      <c r="B13" s="223" t="s">
        <v>771</v>
      </c>
      <c r="C13" s="219">
        <v>82234</v>
      </c>
      <c r="D13" s="220"/>
    </row>
    <row r="14" spans="1:4" s="157" customFormat="1" ht="24.75" customHeight="1">
      <c r="A14" s="217">
        <v>232</v>
      </c>
      <c r="B14" s="223" t="s">
        <v>772</v>
      </c>
      <c r="C14" s="219">
        <v>32387.4</v>
      </c>
      <c r="D14" s="220"/>
    </row>
    <row r="15" spans="1:4" s="157" customFormat="1" ht="24.75" customHeight="1">
      <c r="A15" s="217">
        <v>233</v>
      </c>
      <c r="B15" s="223" t="s">
        <v>773</v>
      </c>
      <c r="C15" s="219">
        <v>110</v>
      </c>
      <c r="D15" s="220"/>
    </row>
    <row r="16" spans="1:4" s="157" customFormat="1" ht="24.75" customHeight="1">
      <c r="A16" s="217">
        <v>234</v>
      </c>
      <c r="B16" s="224" t="s">
        <v>774</v>
      </c>
      <c r="C16" s="219">
        <v>0</v>
      </c>
      <c r="D16" s="220"/>
    </row>
    <row r="17" spans="1:4" s="157" customFormat="1" ht="24.75" customHeight="1">
      <c r="A17" s="217"/>
      <c r="B17" s="224"/>
      <c r="C17" s="225"/>
      <c r="D17" s="220"/>
    </row>
    <row r="18" spans="1:4" s="157" customFormat="1" ht="24.75" customHeight="1">
      <c r="A18" s="226"/>
      <c r="B18" s="215" t="s">
        <v>73</v>
      </c>
      <c r="C18" s="215">
        <f>C19+C24</f>
        <v>292651</v>
      </c>
      <c r="D18" s="227"/>
    </row>
    <row r="19" spans="1:4" s="209" customFormat="1" ht="24.75" customHeight="1">
      <c r="A19" s="228">
        <v>230</v>
      </c>
      <c r="B19" s="229" t="s">
        <v>74</v>
      </c>
      <c r="C19" s="215">
        <f>SUM(C20:C23)</f>
        <v>142993</v>
      </c>
      <c r="D19" s="230"/>
    </row>
    <row r="20" spans="1:4" s="209" customFormat="1" ht="24.75" customHeight="1">
      <c r="A20" s="228">
        <v>23004</v>
      </c>
      <c r="B20" s="231" t="s">
        <v>775</v>
      </c>
      <c r="C20" s="219"/>
      <c r="D20" s="230"/>
    </row>
    <row r="21" spans="1:4" s="209" customFormat="1" ht="24.75" customHeight="1">
      <c r="A21" s="228">
        <v>23008</v>
      </c>
      <c r="B21" s="231" t="s">
        <v>776</v>
      </c>
      <c r="C21" s="219">
        <v>26918</v>
      </c>
      <c r="D21" s="230"/>
    </row>
    <row r="22" spans="1:4" s="209" customFormat="1" ht="24.75" customHeight="1">
      <c r="A22" s="228">
        <v>23009</v>
      </c>
      <c r="B22" s="231" t="s">
        <v>777</v>
      </c>
      <c r="C22" s="219">
        <v>116075</v>
      </c>
      <c r="D22" s="230"/>
    </row>
    <row r="23" spans="1:4" s="209" customFormat="1" ht="24.75" customHeight="1">
      <c r="A23" s="228">
        <v>23011</v>
      </c>
      <c r="B23" s="231" t="s">
        <v>778</v>
      </c>
      <c r="C23" s="219">
        <v>0</v>
      </c>
      <c r="D23" s="230"/>
    </row>
    <row r="24" spans="1:4" s="209" customFormat="1" ht="24.75" customHeight="1">
      <c r="A24" s="228">
        <v>231</v>
      </c>
      <c r="B24" s="229" t="s">
        <v>78</v>
      </c>
      <c r="C24" s="215">
        <f>C25</f>
        <v>149658</v>
      </c>
      <c r="D24" s="230"/>
    </row>
    <row r="25" spans="1:4" s="209" customFormat="1" ht="24.75" customHeight="1">
      <c r="A25" s="228">
        <v>23104</v>
      </c>
      <c r="B25" s="231" t="s">
        <v>779</v>
      </c>
      <c r="C25" s="219">
        <v>149658</v>
      </c>
      <c r="D25" s="230"/>
    </row>
    <row r="26" spans="1:4" s="157" customFormat="1" ht="24.75" customHeight="1">
      <c r="A26" s="217"/>
      <c r="B26" s="222"/>
      <c r="C26" s="232"/>
      <c r="D26" s="220"/>
    </row>
    <row r="27" spans="1:4" s="157" customFormat="1" ht="24.75" customHeight="1">
      <c r="A27" s="217"/>
      <c r="B27" s="233" t="s">
        <v>563</v>
      </c>
      <c r="C27" s="234">
        <f>C18+C5</f>
        <v>670140.75</v>
      </c>
      <c r="D27" s="220"/>
    </row>
    <row r="28" spans="3:4" s="157" customFormat="1" ht="19.5" customHeight="1">
      <c r="C28" s="156"/>
      <c r="D28" s="189"/>
    </row>
    <row r="29" spans="3:4" s="157" customFormat="1" ht="19.5" customHeight="1">
      <c r="C29" s="156"/>
      <c r="D29" s="189"/>
    </row>
    <row r="30" spans="3:4" s="157" customFormat="1" ht="19.5" customHeight="1">
      <c r="C30" s="156"/>
      <c r="D30" s="189"/>
    </row>
    <row r="31" spans="3:4" s="157" customFormat="1" ht="19.5" customHeight="1">
      <c r="C31" s="156"/>
      <c r="D31" s="189"/>
    </row>
    <row r="32" spans="3:4" s="157" customFormat="1" ht="19.5" customHeight="1">
      <c r="C32" s="156"/>
      <c r="D32" s="189"/>
    </row>
    <row r="33" spans="3:4" s="157" customFormat="1" ht="19.5" customHeight="1">
      <c r="C33" s="156"/>
      <c r="D33" s="189"/>
    </row>
    <row r="34" spans="3:4" s="157" customFormat="1" ht="19.5" customHeight="1">
      <c r="C34" s="156"/>
      <c r="D34" s="189"/>
    </row>
    <row r="35" spans="3:4" s="157" customFormat="1" ht="19.5" customHeight="1">
      <c r="C35" s="156"/>
      <c r="D35" s="189"/>
    </row>
    <row r="36" spans="3:4" s="157" customFormat="1" ht="19.5" customHeight="1">
      <c r="C36" s="156"/>
      <c r="D36" s="189"/>
    </row>
    <row r="37" spans="3:4" s="157" customFormat="1" ht="19.5" customHeight="1">
      <c r="C37" s="156"/>
      <c r="D37" s="189"/>
    </row>
    <row r="38" spans="3:4" s="157" customFormat="1" ht="19.5" customHeight="1">
      <c r="C38" s="156"/>
      <c r="D38" s="189"/>
    </row>
    <row r="39" spans="3:4" s="157" customFormat="1" ht="19.5" customHeight="1">
      <c r="C39" s="156"/>
      <c r="D39" s="189"/>
    </row>
    <row r="40" spans="3:4" s="157" customFormat="1" ht="19.5" customHeight="1">
      <c r="C40" s="156"/>
      <c r="D40" s="189"/>
    </row>
    <row r="41" spans="3:4" s="157" customFormat="1" ht="19.5" customHeight="1">
      <c r="C41" s="156"/>
      <c r="D41" s="189"/>
    </row>
    <row r="42" spans="3:4" s="157" customFormat="1" ht="19.5" customHeight="1">
      <c r="C42" s="156"/>
      <c r="D42" s="189"/>
    </row>
    <row r="43" spans="3:4" s="157" customFormat="1" ht="19.5" customHeight="1">
      <c r="C43" s="156"/>
      <c r="D43" s="189"/>
    </row>
    <row r="44" spans="3:4" s="157" customFormat="1" ht="19.5" customHeight="1">
      <c r="C44" s="156"/>
      <c r="D44" s="189"/>
    </row>
    <row r="45" spans="3:4" s="157" customFormat="1" ht="19.5" customHeight="1">
      <c r="C45" s="156"/>
      <c r="D45" s="189"/>
    </row>
    <row r="46" spans="3:4" s="157" customFormat="1" ht="19.5" customHeight="1">
      <c r="C46" s="156"/>
      <c r="D46" s="189"/>
    </row>
    <row r="47" spans="3:4" s="157" customFormat="1" ht="19.5" customHeight="1">
      <c r="C47" s="156"/>
      <c r="D47" s="189"/>
    </row>
    <row r="48" spans="3:4" s="157" customFormat="1" ht="19.5" customHeight="1">
      <c r="C48" s="156"/>
      <c r="D48" s="189"/>
    </row>
    <row r="49" spans="3:4" s="157" customFormat="1" ht="19.5" customHeight="1">
      <c r="C49" s="156"/>
      <c r="D49" s="189"/>
    </row>
    <row r="50" spans="3:4" s="157" customFormat="1" ht="19.5" customHeight="1">
      <c r="C50" s="156"/>
      <c r="D50" s="189"/>
    </row>
    <row r="51" spans="3:4" s="157" customFormat="1" ht="19.5" customHeight="1">
      <c r="C51" s="156"/>
      <c r="D51" s="189"/>
    </row>
    <row r="52" spans="3:4" s="157" customFormat="1" ht="19.5" customHeight="1">
      <c r="C52" s="156"/>
      <c r="D52" s="189"/>
    </row>
    <row r="53" spans="3:4" s="157" customFormat="1" ht="19.5" customHeight="1">
      <c r="C53" s="156"/>
      <c r="D53" s="189"/>
    </row>
    <row r="54" spans="3:4" s="157" customFormat="1" ht="19.5" customHeight="1">
      <c r="C54" s="156"/>
      <c r="D54" s="189"/>
    </row>
    <row r="55" spans="3:4" s="157" customFormat="1" ht="19.5" customHeight="1">
      <c r="C55" s="156"/>
      <c r="D55" s="189"/>
    </row>
    <row r="56" spans="3:4" s="157" customFormat="1" ht="19.5" customHeight="1">
      <c r="C56" s="156"/>
      <c r="D56" s="189"/>
    </row>
    <row r="57" spans="3:4" s="157" customFormat="1" ht="19.5" customHeight="1">
      <c r="C57" s="156"/>
      <c r="D57" s="189"/>
    </row>
    <row r="58" spans="3:4" s="157" customFormat="1" ht="19.5" customHeight="1">
      <c r="C58" s="156"/>
      <c r="D58" s="189"/>
    </row>
    <row r="59" spans="3:4" s="157" customFormat="1" ht="19.5" customHeight="1">
      <c r="C59" s="156"/>
      <c r="D59" s="189"/>
    </row>
    <row r="60" spans="3:4" s="157" customFormat="1" ht="19.5" customHeight="1">
      <c r="C60" s="156"/>
      <c r="D60" s="189"/>
    </row>
    <row r="61" spans="3:4" s="157" customFormat="1" ht="19.5" customHeight="1">
      <c r="C61" s="156"/>
      <c r="D61" s="189"/>
    </row>
    <row r="62" spans="3:4" s="157" customFormat="1" ht="19.5" customHeight="1">
      <c r="C62" s="156"/>
      <c r="D62" s="189"/>
    </row>
    <row r="63" spans="3:4" s="157" customFormat="1" ht="19.5" customHeight="1">
      <c r="C63" s="156"/>
      <c r="D63" s="189"/>
    </row>
    <row r="64" spans="3:4" s="157" customFormat="1" ht="19.5" customHeight="1">
      <c r="C64" s="156"/>
      <c r="D64" s="189"/>
    </row>
    <row r="65" spans="3:4" s="157" customFormat="1" ht="19.5" customHeight="1">
      <c r="C65" s="156"/>
      <c r="D65" s="189"/>
    </row>
    <row r="66" spans="3:4" s="157" customFormat="1" ht="19.5" customHeight="1">
      <c r="C66" s="156"/>
      <c r="D66" s="189"/>
    </row>
    <row r="67" spans="3:4" s="157" customFormat="1" ht="19.5" customHeight="1">
      <c r="C67" s="156"/>
      <c r="D67" s="189"/>
    </row>
    <row r="68" spans="3:4" s="157" customFormat="1" ht="19.5" customHeight="1">
      <c r="C68" s="156"/>
      <c r="D68" s="189"/>
    </row>
    <row r="69" spans="3:4" s="157" customFormat="1" ht="19.5" customHeight="1">
      <c r="C69" s="156"/>
      <c r="D69" s="189"/>
    </row>
    <row r="70" spans="3:4" s="157" customFormat="1" ht="19.5" customHeight="1">
      <c r="C70" s="156"/>
      <c r="D70" s="189"/>
    </row>
    <row r="71" spans="3:4" s="157" customFormat="1" ht="19.5" customHeight="1">
      <c r="C71" s="156"/>
      <c r="D71" s="189"/>
    </row>
    <row r="72" spans="3:4" s="157" customFormat="1" ht="19.5" customHeight="1">
      <c r="C72" s="156"/>
      <c r="D72" s="189"/>
    </row>
    <row r="73" spans="3:4" s="157" customFormat="1" ht="19.5" customHeight="1">
      <c r="C73" s="156"/>
      <c r="D73" s="189"/>
    </row>
    <row r="74" spans="3:4" s="157" customFormat="1" ht="19.5" customHeight="1">
      <c r="C74" s="156"/>
      <c r="D74" s="189"/>
    </row>
    <row r="75" spans="3:4" s="157" customFormat="1" ht="19.5" customHeight="1">
      <c r="C75" s="156"/>
      <c r="D75" s="189"/>
    </row>
    <row r="76" spans="3:4" s="157" customFormat="1" ht="19.5" customHeight="1">
      <c r="C76" s="156"/>
      <c r="D76" s="189"/>
    </row>
    <row r="77" spans="3:4" s="157" customFormat="1" ht="19.5" customHeight="1">
      <c r="C77" s="156"/>
      <c r="D77" s="189"/>
    </row>
    <row r="78" spans="3:4" s="157" customFormat="1" ht="19.5" customHeight="1">
      <c r="C78" s="156"/>
      <c r="D78" s="189"/>
    </row>
    <row r="79" spans="3:4" s="157" customFormat="1" ht="19.5" customHeight="1">
      <c r="C79" s="156"/>
      <c r="D79" s="189"/>
    </row>
    <row r="80" spans="3:4" s="157" customFormat="1" ht="19.5" customHeight="1">
      <c r="C80" s="156"/>
      <c r="D80" s="189"/>
    </row>
    <row r="81" spans="3:4" s="157" customFormat="1" ht="19.5" customHeight="1">
      <c r="C81" s="156"/>
      <c r="D81" s="189"/>
    </row>
    <row r="82" spans="3:4" s="157" customFormat="1" ht="19.5" customHeight="1">
      <c r="C82" s="156"/>
      <c r="D82" s="189"/>
    </row>
    <row r="83" spans="3:4" s="157" customFormat="1" ht="19.5" customHeight="1">
      <c r="C83" s="156"/>
      <c r="D83" s="189"/>
    </row>
    <row r="84" spans="3:4" s="157" customFormat="1" ht="19.5" customHeight="1">
      <c r="C84" s="156"/>
      <c r="D84" s="189"/>
    </row>
    <row r="85" spans="3:4" s="157" customFormat="1" ht="19.5" customHeight="1">
      <c r="C85" s="156"/>
      <c r="D85" s="189"/>
    </row>
    <row r="86" spans="3:4" s="157" customFormat="1" ht="15.75">
      <c r="C86" s="156"/>
      <c r="D86" s="189"/>
    </row>
    <row r="87" spans="3:4" s="157" customFormat="1" ht="15.75">
      <c r="C87" s="156"/>
      <c r="D87" s="189"/>
    </row>
    <row r="88" spans="3:4" s="157" customFormat="1" ht="15.75">
      <c r="C88" s="156"/>
      <c r="D88" s="189"/>
    </row>
    <row r="89" spans="3:4" s="157" customFormat="1" ht="15.75">
      <c r="C89" s="156"/>
      <c r="D89" s="189"/>
    </row>
    <row r="90" spans="3:4" s="157" customFormat="1" ht="15.75">
      <c r="C90" s="156"/>
      <c r="D90" s="189"/>
    </row>
    <row r="91" spans="3:4" s="157" customFormat="1" ht="15.75">
      <c r="C91" s="156"/>
      <c r="D91" s="189"/>
    </row>
    <row r="92" spans="3:4" s="157" customFormat="1" ht="15.75">
      <c r="C92" s="156"/>
      <c r="D92" s="189"/>
    </row>
    <row r="93" spans="3:4" s="157" customFormat="1" ht="15.75">
      <c r="C93" s="156"/>
      <c r="D93" s="189"/>
    </row>
    <row r="94" spans="3:4" s="157" customFormat="1" ht="15.75">
      <c r="C94" s="156"/>
      <c r="D94" s="189"/>
    </row>
    <row r="95" spans="3:4" s="157" customFormat="1" ht="15.75">
      <c r="C95" s="156"/>
      <c r="D95" s="189"/>
    </row>
    <row r="96" spans="3:4" s="157" customFormat="1" ht="15.75">
      <c r="C96" s="156"/>
      <c r="D96" s="189"/>
    </row>
    <row r="97" spans="3:4" s="157" customFormat="1" ht="15.75">
      <c r="C97" s="156"/>
      <c r="D97" s="189"/>
    </row>
    <row r="98" spans="3:4" s="157" customFormat="1" ht="15.75">
      <c r="C98" s="156"/>
      <c r="D98" s="189"/>
    </row>
    <row r="99" spans="3:4" s="157" customFormat="1" ht="15.75">
      <c r="C99" s="156"/>
      <c r="D99" s="189"/>
    </row>
    <row r="100" spans="3:4" s="157" customFormat="1" ht="15.75">
      <c r="C100" s="156"/>
      <c r="D100" s="189"/>
    </row>
    <row r="101" spans="3:4" s="157" customFormat="1" ht="15.75">
      <c r="C101" s="156"/>
      <c r="D101" s="189"/>
    </row>
    <row r="102" spans="3:4" s="157" customFormat="1" ht="15.75">
      <c r="C102" s="156"/>
      <c r="D102" s="189"/>
    </row>
    <row r="103" spans="3:4" s="157" customFormat="1" ht="15.75">
      <c r="C103" s="156"/>
      <c r="D103" s="189"/>
    </row>
    <row r="104" spans="3:4" s="157" customFormat="1" ht="15.75">
      <c r="C104" s="156"/>
      <c r="D104" s="189"/>
    </row>
    <row r="105" spans="3:4" s="157" customFormat="1" ht="15.75">
      <c r="C105" s="156"/>
      <c r="D105" s="189"/>
    </row>
    <row r="106" spans="3:4" s="157" customFormat="1" ht="15.75">
      <c r="C106" s="156"/>
      <c r="D106" s="189"/>
    </row>
    <row r="107" spans="3:4" s="157" customFormat="1" ht="15.75">
      <c r="C107" s="156"/>
      <c r="D107" s="189"/>
    </row>
    <row r="108" spans="3:4" s="157" customFormat="1" ht="15.75">
      <c r="C108" s="156"/>
      <c r="D108" s="189"/>
    </row>
    <row r="109" spans="3:4" s="157" customFormat="1" ht="15.75">
      <c r="C109" s="156"/>
      <c r="D109" s="189"/>
    </row>
    <row r="110" spans="3:4" s="157" customFormat="1" ht="15.75">
      <c r="C110" s="156"/>
      <c r="D110" s="189"/>
    </row>
  </sheetData>
  <sheetProtection/>
  <mergeCells count="2">
    <mergeCell ref="A2:D2"/>
    <mergeCell ref="C3:D3"/>
  </mergeCells>
  <printOptions horizontalCentered="1"/>
  <pageMargins left="0.8659722222222223" right="0.8659722222222223" top="1" bottom="1" header="0.5" footer="0.5"/>
  <pageSetup firstPageNumber="71" useFirstPageNumber="1" horizontalDpi="600" verticalDpi="600" orientation="portrait" paperSize="9"/>
  <headerFooter scaleWithDoc="0" alignWithMargins="0">
    <oddFooter>&amp;C&amp;"Times New Roman"&amp;12— &amp;P —</oddFooter>
  </headerFooter>
</worksheet>
</file>

<file path=xl/worksheets/sheet11.xml><?xml version="1.0" encoding="utf-8"?>
<worksheet xmlns="http://schemas.openxmlformats.org/spreadsheetml/2006/main" xmlns:r="http://schemas.openxmlformats.org/officeDocument/2006/relationships">
  <dimension ref="A1:E42"/>
  <sheetViews>
    <sheetView zoomScaleSheetLayoutView="100" workbookViewId="0" topLeftCell="A1">
      <selection activeCell="I34" sqref="I34"/>
    </sheetView>
  </sheetViews>
  <sheetFormatPr defaultColWidth="9.00390625" defaultRowHeight="15.75" customHeight="1"/>
  <cols>
    <col min="1" max="1" width="16.125" style="191" customWidth="1"/>
    <col min="2" max="2" width="49.00390625" style="191" customWidth="1"/>
    <col min="3" max="3" width="10.375" style="191" customWidth="1"/>
    <col min="4" max="4" width="8.375" style="191" customWidth="1"/>
    <col min="5" max="256" width="9.00390625" style="191" customWidth="1"/>
  </cols>
  <sheetData>
    <row r="1" spans="1:2" s="191" customFormat="1" ht="18">
      <c r="A1" s="195" t="s">
        <v>780</v>
      </c>
      <c r="B1" s="196"/>
    </row>
    <row r="2" spans="1:4" s="191" customFormat="1" ht="30" customHeight="1">
      <c r="A2" s="197" t="s">
        <v>781</v>
      </c>
      <c r="B2" s="198"/>
      <c r="C2" s="198"/>
      <c r="D2" s="198"/>
    </row>
    <row r="3" spans="2:4" s="192" customFormat="1" ht="18" customHeight="1">
      <c r="B3" s="199"/>
      <c r="C3" s="200" t="s">
        <v>730</v>
      </c>
      <c r="D3" s="200"/>
    </row>
    <row r="4" spans="1:4" s="193" customFormat="1" ht="24" customHeight="1">
      <c r="A4" s="166" t="s">
        <v>782</v>
      </c>
      <c r="B4" s="166" t="s">
        <v>783</v>
      </c>
      <c r="C4" s="167" t="s">
        <v>47</v>
      </c>
      <c r="D4" s="167" t="s">
        <v>731</v>
      </c>
    </row>
    <row r="5" spans="1:4" s="194" customFormat="1" ht="24" customHeight="1">
      <c r="A5" s="168"/>
      <c r="B5" s="169" t="s">
        <v>732</v>
      </c>
      <c r="C5" s="201">
        <f>C6+C7+C12+C15+C16+C17+C18</f>
        <v>179109</v>
      </c>
      <c r="D5" s="202"/>
    </row>
    <row r="6" spans="1:4" s="194" customFormat="1" ht="24" customHeight="1">
      <c r="A6" s="168"/>
      <c r="B6" s="172" t="s">
        <v>784</v>
      </c>
      <c r="C6" s="203"/>
      <c r="D6" s="202"/>
    </row>
    <row r="7" spans="1:4" s="194" customFormat="1" ht="24" customHeight="1">
      <c r="A7" s="168">
        <v>1030148</v>
      </c>
      <c r="B7" s="172" t="s">
        <v>785</v>
      </c>
      <c r="C7" s="203">
        <f>SUM(C8:C11)</f>
        <v>165135</v>
      </c>
      <c r="D7" s="202"/>
    </row>
    <row r="8" spans="1:4" s="194" customFormat="1" ht="24" customHeight="1">
      <c r="A8" s="168">
        <v>103014801</v>
      </c>
      <c r="B8" s="184" t="s">
        <v>786</v>
      </c>
      <c r="C8" s="204">
        <v>165135</v>
      </c>
      <c r="D8" s="202"/>
    </row>
    <row r="9" spans="1:4" s="194" customFormat="1" ht="24" customHeight="1">
      <c r="A9" s="168">
        <v>103014802</v>
      </c>
      <c r="B9" s="184" t="s">
        <v>787</v>
      </c>
      <c r="C9" s="203"/>
      <c r="D9" s="202"/>
    </row>
    <row r="10" spans="1:4" s="194" customFormat="1" ht="24" customHeight="1">
      <c r="A10" s="168">
        <v>103014898</v>
      </c>
      <c r="B10" s="184" t="s">
        <v>788</v>
      </c>
      <c r="C10" s="203"/>
      <c r="D10" s="202"/>
    </row>
    <row r="11" spans="1:4" s="194" customFormat="1" ht="24" customHeight="1">
      <c r="A11" s="168">
        <v>103014899</v>
      </c>
      <c r="B11" s="184" t="s">
        <v>789</v>
      </c>
      <c r="C11" s="203"/>
      <c r="D11" s="202"/>
    </row>
    <row r="12" spans="1:4" s="194" customFormat="1" ht="24" customHeight="1">
      <c r="A12" s="168">
        <v>1030180</v>
      </c>
      <c r="B12" s="172" t="s">
        <v>790</v>
      </c>
      <c r="C12" s="203"/>
      <c r="D12" s="202"/>
    </row>
    <row r="13" spans="1:4" s="194" customFormat="1" ht="24" customHeight="1">
      <c r="A13" s="168">
        <v>103018003</v>
      </c>
      <c r="B13" s="184" t="s">
        <v>791</v>
      </c>
      <c r="C13" s="203"/>
      <c r="D13" s="202"/>
    </row>
    <row r="14" spans="1:4" s="194" customFormat="1" ht="24" customHeight="1">
      <c r="A14" s="168">
        <v>103018004</v>
      </c>
      <c r="B14" s="183" t="s">
        <v>792</v>
      </c>
      <c r="C14" s="203"/>
      <c r="D14" s="202"/>
    </row>
    <row r="15" spans="1:4" s="194" customFormat="1" ht="24" customHeight="1">
      <c r="A15" s="168">
        <v>1030156</v>
      </c>
      <c r="B15" s="172" t="s">
        <v>793</v>
      </c>
      <c r="C15" s="204">
        <v>4000</v>
      </c>
      <c r="D15" s="202"/>
    </row>
    <row r="16" spans="1:4" s="194" customFormat="1" ht="24" customHeight="1">
      <c r="A16" s="168">
        <v>1300178</v>
      </c>
      <c r="B16" s="172" t="s">
        <v>794</v>
      </c>
      <c r="C16" s="204">
        <v>3200</v>
      </c>
      <c r="D16" s="202"/>
    </row>
    <row r="17" spans="1:4" s="194" customFormat="1" ht="24" customHeight="1">
      <c r="A17" s="168">
        <v>1030199</v>
      </c>
      <c r="B17" s="172" t="s">
        <v>795</v>
      </c>
      <c r="C17" s="203"/>
      <c r="D17" s="202"/>
    </row>
    <row r="18" spans="1:4" s="194" customFormat="1" ht="24" customHeight="1">
      <c r="A18" s="168">
        <v>1031099</v>
      </c>
      <c r="B18" s="205" t="s">
        <v>796</v>
      </c>
      <c r="C18" s="203">
        <f>C19</f>
        <v>6774</v>
      </c>
      <c r="D18" s="202"/>
    </row>
    <row r="19" spans="1:4" s="194" customFormat="1" ht="33.75" customHeight="1">
      <c r="A19" s="168">
        <v>103109998</v>
      </c>
      <c r="B19" s="172" t="s">
        <v>797</v>
      </c>
      <c r="C19" s="204">
        <v>6774</v>
      </c>
      <c r="D19" s="202"/>
    </row>
    <row r="20" spans="1:4" s="194" customFormat="1" ht="24" customHeight="1">
      <c r="A20" s="168"/>
      <c r="B20" s="169" t="s">
        <v>750</v>
      </c>
      <c r="C20" s="201">
        <f>C21+C31+C32+C34+C35</f>
        <v>138266</v>
      </c>
      <c r="D20" s="202"/>
    </row>
    <row r="21" spans="1:4" s="194" customFormat="1" ht="24" customHeight="1">
      <c r="A21" s="168">
        <v>11004</v>
      </c>
      <c r="B21" s="184" t="s">
        <v>798</v>
      </c>
      <c r="C21" s="203">
        <f>SUM(C22:C30)</f>
        <v>1392</v>
      </c>
      <c r="D21" s="202"/>
    </row>
    <row r="22" spans="1:4" s="194" customFormat="1" ht="24" customHeight="1">
      <c r="A22" s="168">
        <v>1100404</v>
      </c>
      <c r="B22" s="184" t="s">
        <v>799</v>
      </c>
      <c r="C22" s="203"/>
      <c r="D22" s="202"/>
    </row>
    <row r="23" spans="1:4" s="194" customFormat="1" ht="24" customHeight="1">
      <c r="A23" s="168">
        <v>1100405</v>
      </c>
      <c r="B23" s="206" t="s">
        <v>800</v>
      </c>
      <c r="C23" s="207">
        <v>750</v>
      </c>
      <c r="D23" s="202"/>
    </row>
    <row r="24" spans="1:4" s="194" customFormat="1" ht="24" customHeight="1">
      <c r="A24" s="168">
        <v>1100406</v>
      </c>
      <c r="B24" s="206" t="s">
        <v>801</v>
      </c>
      <c r="C24" s="207">
        <v>606</v>
      </c>
      <c r="D24" s="202"/>
    </row>
    <row r="25" spans="1:4" s="194" customFormat="1" ht="24" customHeight="1">
      <c r="A25" s="168">
        <v>1100407</v>
      </c>
      <c r="B25" s="206" t="s">
        <v>802</v>
      </c>
      <c r="C25" s="208"/>
      <c r="D25" s="202"/>
    </row>
    <row r="26" spans="1:4" s="194" customFormat="1" ht="24" customHeight="1">
      <c r="A26" s="168">
        <v>1100408</v>
      </c>
      <c r="B26" s="206" t="s">
        <v>803</v>
      </c>
      <c r="C26" s="208"/>
      <c r="D26" s="202"/>
    </row>
    <row r="27" spans="1:4" s="194" customFormat="1" ht="24" customHeight="1">
      <c r="A27" s="168">
        <v>1100409</v>
      </c>
      <c r="B27" s="206" t="s">
        <v>804</v>
      </c>
      <c r="C27" s="208"/>
      <c r="D27" s="202"/>
    </row>
    <row r="28" spans="1:4" s="194" customFormat="1" ht="24" customHeight="1">
      <c r="A28" s="168">
        <v>1100410</v>
      </c>
      <c r="B28" s="206" t="s">
        <v>805</v>
      </c>
      <c r="C28" s="208"/>
      <c r="D28" s="202"/>
    </row>
    <row r="29" spans="1:4" s="194" customFormat="1" ht="24" customHeight="1">
      <c r="A29" s="168">
        <v>1100411</v>
      </c>
      <c r="B29" s="206" t="s">
        <v>806</v>
      </c>
      <c r="C29" s="208"/>
      <c r="D29" s="202"/>
    </row>
    <row r="30" spans="1:4" s="194" customFormat="1" ht="24" customHeight="1">
      <c r="A30" s="168">
        <v>1100499</v>
      </c>
      <c r="B30" s="206" t="s">
        <v>807</v>
      </c>
      <c r="C30" s="208">
        <v>36</v>
      </c>
      <c r="D30" s="202"/>
    </row>
    <row r="31" spans="1:4" s="194" customFormat="1" ht="24" customHeight="1">
      <c r="A31" s="168">
        <v>11006</v>
      </c>
      <c r="B31" s="186" t="s">
        <v>808</v>
      </c>
      <c r="C31" s="203"/>
      <c r="D31" s="202"/>
    </row>
    <row r="32" spans="1:4" s="194" customFormat="1" ht="24" customHeight="1">
      <c r="A32" s="168">
        <v>11008</v>
      </c>
      <c r="B32" s="183" t="s">
        <v>809</v>
      </c>
      <c r="C32" s="203">
        <f>C33</f>
        <v>106403</v>
      </c>
      <c r="D32" s="202"/>
    </row>
    <row r="33" spans="1:5" s="194" customFormat="1" ht="24" customHeight="1">
      <c r="A33" s="168">
        <v>1100802</v>
      </c>
      <c r="B33" s="184" t="s">
        <v>810</v>
      </c>
      <c r="C33" s="204">
        <v>106403</v>
      </c>
      <c r="D33" s="202"/>
      <c r="E33" s="185"/>
    </row>
    <row r="34" spans="1:4" s="194" customFormat="1" ht="24" customHeight="1">
      <c r="A34" s="168">
        <v>11009</v>
      </c>
      <c r="B34" s="186" t="s">
        <v>811</v>
      </c>
      <c r="C34" s="203"/>
      <c r="D34" s="202"/>
    </row>
    <row r="35" spans="1:4" s="194" customFormat="1" ht="24" customHeight="1">
      <c r="A35" s="168">
        <v>11011</v>
      </c>
      <c r="B35" s="183" t="s">
        <v>812</v>
      </c>
      <c r="C35" s="203">
        <f>C36</f>
        <v>30471</v>
      </c>
      <c r="D35" s="202"/>
    </row>
    <row r="36" spans="1:4" s="194" customFormat="1" ht="24" customHeight="1">
      <c r="A36" s="168">
        <v>1101102</v>
      </c>
      <c r="B36" s="186" t="s">
        <v>813</v>
      </c>
      <c r="C36" s="203">
        <f>SUM(C37:C41)</f>
        <v>30471</v>
      </c>
      <c r="D36" s="202"/>
    </row>
    <row r="37" spans="1:4" s="194" customFormat="1" ht="24" customHeight="1">
      <c r="A37" s="168">
        <v>110110211</v>
      </c>
      <c r="B37" s="177" t="s">
        <v>814</v>
      </c>
      <c r="C37" s="204">
        <v>30471</v>
      </c>
      <c r="D37" s="202"/>
    </row>
    <row r="38" spans="1:4" s="194" customFormat="1" ht="24" customHeight="1">
      <c r="A38" s="168">
        <v>110110231</v>
      </c>
      <c r="B38" s="177" t="s">
        <v>815</v>
      </c>
      <c r="C38" s="203"/>
      <c r="D38" s="202"/>
    </row>
    <row r="39" spans="1:4" s="194" customFormat="1" ht="24" customHeight="1">
      <c r="A39" s="168">
        <v>110110233</v>
      </c>
      <c r="B39" s="177" t="s">
        <v>816</v>
      </c>
      <c r="C39" s="203"/>
      <c r="D39" s="202"/>
    </row>
    <row r="40" spans="1:4" s="194" customFormat="1" ht="24" customHeight="1">
      <c r="A40" s="168">
        <v>110110298</v>
      </c>
      <c r="B40" s="177" t="s">
        <v>817</v>
      </c>
      <c r="C40" s="203"/>
      <c r="D40" s="202"/>
    </row>
    <row r="41" spans="1:4" s="194" customFormat="1" ht="24" customHeight="1">
      <c r="A41" s="168">
        <v>110110299</v>
      </c>
      <c r="B41" s="177" t="s">
        <v>818</v>
      </c>
      <c r="C41" s="203"/>
      <c r="D41" s="202"/>
    </row>
    <row r="42" spans="1:4" s="194" customFormat="1" ht="24" customHeight="1">
      <c r="A42" s="168"/>
      <c r="B42" s="188" t="s">
        <v>759</v>
      </c>
      <c r="C42" s="201">
        <f>C5+C20</f>
        <v>317375</v>
      </c>
      <c r="D42" s="202"/>
    </row>
    <row r="43" s="194" customFormat="1" ht="15.75"/>
    <row r="44" s="194" customFormat="1" ht="15.75"/>
    <row r="45" s="194" customFormat="1" ht="15.75"/>
    <row r="46" s="194" customFormat="1" ht="15.75"/>
    <row r="47" s="194" customFormat="1" ht="15.75"/>
    <row r="48" s="194" customFormat="1" ht="15.75"/>
    <row r="49" s="194" customFormat="1" ht="15.75"/>
    <row r="50" s="194" customFormat="1" ht="15.75"/>
    <row r="51" s="194" customFormat="1" ht="15.75"/>
    <row r="52" s="194" customFormat="1" ht="15.75"/>
    <row r="53" s="194" customFormat="1" ht="15.75"/>
    <row r="54" s="194" customFormat="1" ht="15.75"/>
    <row r="55" s="194" customFormat="1" ht="15.75"/>
    <row r="56" s="194" customFormat="1" ht="15.75"/>
    <row r="57" s="194" customFormat="1" ht="15.75"/>
    <row r="58" s="194" customFormat="1" ht="15.75"/>
    <row r="59" s="194" customFormat="1" ht="15.75"/>
    <row r="60" s="194" customFormat="1" ht="15.75"/>
    <row r="61" s="194" customFormat="1" ht="15.75"/>
    <row r="62" s="194" customFormat="1" ht="15.75"/>
    <row r="63" s="194" customFormat="1" ht="15.75"/>
    <row r="64" s="194" customFormat="1" ht="15.75"/>
    <row r="65" s="194" customFormat="1" ht="15.75"/>
    <row r="66" s="194" customFormat="1" ht="15.75"/>
    <row r="67" s="194" customFormat="1" ht="15.75"/>
    <row r="68" s="194" customFormat="1" ht="15.75"/>
    <row r="69" s="194" customFormat="1" ht="15.75"/>
    <row r="70" s="194" customFormat="1" ht="15.75"/>
    <row r="71" s="194" customFormat="1" ht="15.75"/>
    <row r="72" s="194" customFormat="1" ht="15.75"/>
    <row r="73" s="194" customFormat="1" ht="15.75"/>
    <row r="74" s="194" customFormat="1" ht="15.75"/>
    <row r="75" s="194" customFormat="1" ht="15.75"/>
    <row r="76" s="194" customFormat="1" ht="15.75"/>
    <row r="77" s="194" customFormat="1" ht="15.75"/>
    <row r="78" s="194" customFormat="1" ht="15.75"/>
    <row r="79" s="194" customFormat="1" ht="15.75"/>
    <row r="80" s="194" customFormat="1" ht="15.75"/>
    <row r="81" s="194" customFormat="1" ht="15.75"/>
    <row r="82" s="194" customFormat="1" ht="15.75"/>
    <row r="83" s="194" customFormat="1" ht="15.75"/>
    <row r="84" s="194" customFormat="1" ht="15.75"/>
    <row r="85" s="194" customFormat="1" ht="15.75"/>
    <row r="86" s="194" customFormat="1" ht="15.75"/>
    <row r="87" s="194" customFormat="1" ht="15.75"/>
    <row r="88" s="194" customFormat="1" ht="15.75"/>
    <row r="89" s="194" customFormat="1" ht="15.75"/>
    <row r="90" s="194" customFormat="1" ht="15.75"/>
    <row r="91" s="194" customFormat="1" ht="15.75"/>
    <row r="92" s="194" customFormat="1" ht="15.75"/>
    <row r="93" s="194" customFormat="1" ht="15.75"/>
    <row r="94" s="194" customFormat="1" ht="15.75"/>
    <row r="95" s="194" customFormat="1" ht="15.75"/>
    <row r="96" s="194" customFormat="1" ht="15.75"/>
    <row r="97" s="194" customFormat="1" ht="15.75"/>
    <row r="98" s="194" customFormat="1" ht="15.75"/>
    <row r="99" s="194" customFormat="1" ht="15.75"/>
    <row r="100" s="194" customFormat="1" ht="15.75"/>
    <row r="101" s="194" customFormat="1" ht="15.75"/>
    <row r="102" s="194" customFormat="1" ht="15.75"/>
    <row r="103" s="194" customFormat="1" ht="15.75"/>
    <row r="104" s="194" customFormat="1" ht="15.75"/>
    <row r="105" s="194" customFormat="1" ht="15.75"/>
    <row r="106" s="194" customFormat="1" ht="15.75"/>
    <row r="107" s="194" customFormat="1" ht="15.75"/>
    <row r="108" s="194" customFormat="1" ht="15.75"/>
    <row r="109" s="194" customFormat="1" ht="15.75"/>
    <row r="110" s="194" customFormat="1" ht="15.75"/>
    <row r="111" s="194" customFormat="1" ht="15.75"/>
    <row r="112" s="194" customFormat="1" ht="15.75"/>
    <row r="113" s="194" customFormat="1" ht="15.75"/>
    <row r="114" s="194" customFormat="1" ht="15.75"/>
    <row r="115" s="194" customFormat="1" ht="15.75"/>
    <row r="116" s="194" customFormat="1" ht="15.75"/>
    <row r="117" s="194" customFormat="1" ht="15.75"/>
    <row r="118" s="194" customFormat="1" ht="15.75"/>
  </sheetData>
  <sheetProtection/>
  <mergeCells count="1">
    <mergeCell ref="A2:D2"/>
  </mergeCells>
  <printOptions horizontalCentered="1"/>
  <pageMargins left="0.7868055555555555" right="0.7868055555555555" top="0.9444444444444444" bottom="0.7479166666666667" header="0.3145833333333333" footer="0.5118055555555555"/>
  <pageSetup firstPageNumber="72" useFirstPageNumber="1" horizontalDpi="600" verticalDpi="600" orientation="portrait" paperSize="9"/>
  <headerFooter scaleWithDoc="0" alignWithMargins="0">
    <oddFooter>&amp;C&amp;"Times New Roman"&amp;12— &amp;P —</oddFooter>
  </headerFooter>
</worksheet>
</file>

<file path=xl/worksheets/sheet12.xml><?xml version="1.0" encoding="utf-8"?>
<worksheet xmlns="http://schemas.openxmlformats.org/spreadsheetml/2006/main" xmlns:r="http://schemas.openxmlformats.org/officeDocument/2006/relationships">
  <dimension ref="A1:E100"/>
  <sheetViews>
    <sheetView showZeros="0" zoomScaleSheetLayoutView="100" workbookViewId="0" topLeftCell="A27">
      <selection activeCell="F37" sqref="F37"/>
    </sheetView>
  </sheetViews>
  <sheetFormatPr defaultColWidth="9.00390625" defaultRowHeight="15.75" customHeight="1"/>
  <cols>
    <col min="1" max="1" width="11.00390625" style="158" customWidth="1"/>
    <col min="2" max="2" width="56.25390625" style="158" customWidth="1"/>
    <col min="3" max="3" width="10.75390625" style="159" customWidth="1"/>
    <col min="4" max="4" width="8.75390625" style="160" customWidth="1"/>
    <col min="5" max="5" width="26.375" style="158" customWidth="1"/>
    <col min="6" max="249" width="9.00390625" style="158" customWidth="1"/>
    <col min="250" max="16384" width="9.00390625" style="158" customWidth="1"/>
  </cols>
  <sheetData>
    <row r="1" ht="18" customHeight="1">
      <c r="A1" s="161" t="s">
        <v>819</v>
      </c>
    </row>
    <row r="2" spans="1:4" ht="30.75" customHeight="1">
      <c r="A2" s="162" t="s">
        <v>820</v>
      </c>
      <c r="B2" s="163"/>
      <c r="C2" s="163"/>
      <c r="D2" s="163"/>
    </row>
    <row r="3" spans="2:4" ht="18.75" customHeight="1">
      <c r="B3" s="164"/>
      <c r="C3" s="165" t="s">
        <v>821</v>
      </c>
      <c r="D3" s="165"/>
    </row>
    <row r="4" spans="1:4" s="156" customFormat="1" ht="21" customHeight="1">
      <c r="A4" s="166" t="s">
        <v>782</v>
      </c>
      <c r="B4" s="166" t="s">
        <v>822</v>
      </c>
      <c r="C4" s="166" t="s">
        <v>47</v>
      </c>
      <c r="D4" s="167" t="s">
        <v>731</v>
      </c>
    </row>
    <row r="5" spans="1:4" s="157" customFormat="1" ht="19.5" customHeight="1">
      <c r="A5" s="168"/>
      <c r="B5" s="169" t="s">
        <v>823</v>
      </c>
      <c r="C5" s="170">
        <f>C6+C11+C40+C43+C46+C49+C59+C65+C69</f>
        <v>236668</v>
      </c>
      <c r="D5" s="171"/>
    </row>
    <row r="6" spans="1:4" s="157" customFormat="1" ht="19.5" customHeight="1">
      <c r="A6" s="168">
        <v>208</v>
      </c>
      <c r="B6" s="172" t="s">
        <v>824</v>
      </c>
      <c r="C6" s="173">
        <f>C7</f>
        <v>0</v>
      </c>
      <c r="D6" s="171"/>
    </row>
    <row r="7" spans="1:4" s="157" customFormat="1" ht="19.5" customHeight="1">
      <c r="A7" s="168">
        <v>20822</v>
      </c>
      <c r="B7" s="174" t="s">
        <v>825</v>
      </c>
      <c r="C7" s="173">
        <f>SUM(C8:C10)</f>
        <v>0</v>
      </c>
      <c r="D7" s="171"/>
    </row>
    <row r="8" spans="1:4" s="157" customFormat="1" ht="19.5" customHeight="1">
      <c r="A8" s="168">
        <v>2082201</v>
      </c>
      <c r="B8" s="175" t="s">
        <v>826</v>
      </c>
      <c r="C8" s="173"/>
      <c r="D8" s="171"/>
    </row>
    <row r="9" spans="1:4" s="157" customFormat="1" ht="19.5" customHeight="1">
      <c r="A9" s="168">
        <v>2082202</v>
      </c>
      <c r="B9" s="175" t="s">
        <v>827</v>
      </c>
      <c r="C9" s="173"/>
      <c r="D9" s="171"/>
    </row>
    <row r="10" spans="1:4" s="157" customFormat="1" ht="19.5" customHeight="1">
      <c r="A10" s="168">
        <v>2082299</v>
      </c>
      <c r="B10" s="175" t="s">
        <v>828</v>
      </c>
      <c r="C10" s="173"/>
      <c r="D10" s="171"/>
    </row>
    <row r="11" spans="1:4" s="157" customFormat="1" ht="19.5" customHeight="1">
      <c r="A11" s="168">
        <v>212</v>
      </c>
      <c r="B11" s="172" t="s">
        <v>829</v>
      </c>
      <c r="C11" s="173">
        <f>C12+C30+C31+C35+C38+C26</f>
        <v>140520</v>
      </c>
      <c r="D11" s="171"/>
    </row>
    <row r="12" spans="1:4" s="157" customFormat="1" ht="19.5" customHeight="1">
      <c r="A12" s="168">
        <v>21208</v>
      </c>
      <c r="B12" s="176" t="s">
        <v>830</v>
      </c>
      <c r="C12" s="173">
        <f>SUM(C13:C25)</f>
        <v>124789</v>
      </c>
      <c r="D12" s="171"/>
    </row>
    <row r="13" spans="1:4" s="157" customFormat="1" ht="19.5" customHeight="1">
      <c r="A13" s="168">
        <v>2120801</v>
      </c>
      <c r="B13" s="177" t="s">
        <v>831</v>
      </c>
      <c r="C13" s="178">
        <v>26972</v>
      </c>
      <c r="D13" s="171"/>
    </row>
    <row r="14" spans="1:4" s="157" customFormat="1" ht="19.5" customHeight="1">
      <c r="A14" s="168">
        <v>2120802</v>
      </c>
      <c r="B14" s="177" t="s">
        <v>832</v>
      </c>
      <c r="C14" s="178">
        <v>5505</v>
      </c>
      <c r="D14" s="171"/>
    </row>
    <row r="15" spans="1:4" s="157" customFormat="1" ht="19.5" customHeight="1">
      <c r="A15" s="168">
        <v>2120803</v>
      </c>
      <c r="B15" s="177" t="s">
        <v>833</v>
      </c>
      <c r="C15" s="178">
        <v>16509</v>
      </c>
      <c r="D15" s="171"/>
    </row>
    <row r="16" spans="1:4" s="157" customFormat="1" ht="19.5" customHeight="1">
      <c r="A16" s="168">
        <v>2120804</v>
      </c>
      <c r="B16" s="177" t="s">
        <v>834</v>
      </c>
      <c r="C16" s="178">
        <v>7000</v>
      </c>
      <c r="D16" s="171"/>
    </row>
    <row r="17" spans="1:4" s="157" customFormat="1" ht="19.5" customHeight="1">
      <c r="A17" s="168">
        <v>2120805</v>
      </c>
      <c r="B17" s="177" t="s">
        <v>835</v>
      </c>
      <c r="C17" s="178">
        <v>15413</v>
      </c>
      <c r="D17" s="171"/>
    </row>
    <row r="18" spans="1:4" s="157" customFormat="1" ht="19.5" customHeight="1">
      <c r="A18" s="168">
        <v>2120806</v>
      </c>
      <c r="B18" s="177" t="s">
        <v>836</v>
      </c>
      <c r="C18" s="178">
        <v>3300</v>
      </c>
      <c r="D18" s="171"/>
    </row>
    <row r="19" spans="1:4" s="157" customFormat="1" ht="19.5" customHeight="1">
      <c r="A19" s="168">
        <v>2120807</v>
      </c>
      <c r="B19" s="177" t="s">
        <v>837</v>
      </c>
      <c r="C19" s="173"/>
      <c r="D19" s="171"/>
    </row>
    <row r="20" spans="1:4" s="157" customFormat="1" ht="19.5" customHeight="1">
      <c r="A20" s="168">
        <v>2120810</v>
      </c>
      <c r="B20" s="177" t="s">
        <v>838</v>
      </c>
      <c r="C20" s="173"/>
      <c r="D20" s="171"/>
    </row>
    <row r="21" spans="1:4" s="157" customFormat="1" ht="19.5" customHeight="1">
      <c r="A21" s="168">
        <v>2120811</v>
      </c>
      <c r="B21" s="179" t="s">
        <v>839</v>
      </c>
      <c r="C21" s="173"/>
      <c r="D21" s="171"/>
    </row>
    <row r="22" spans="1:4" s="157" customFormat="1" ht="19.5" customHeight="1">
      <c r="A22" s="168">
        <v>2120814</v>
      </c>
      <c r="B22" s="179" t="s">
        <v>840</v>
      </c>
      <c r="C22" s="173"/>
      <c r="D22" s="171"/>
    </row>
    <row r="23" spans="1:4" s="157" customFormat="1" ht="19.5" customHeight="1">
      <c r="A23" s="168">
        <v>2120815</v>
      </c>
      <c r="B23" s="179" t="s">
        <v>841</v>
      </c>
      <c r="C23" s="173"/>
      <c r="D23" s="171"/>
    </row>
    <row r="24" spans="1:4" s="157" customFormat="1" ht="19.5" customHeight="1">
      <c r="A24" s="168">
        <v>2120816</v>
      </c>
      <c r="B24" s="179" t="s">
        <v>842</v>
      </c>
      <c r="C24" s="173"/>
      <c r="D24" s="171"/>
    </row>
    <row r="25" spans="1:4" s="157" customFormat="1" ht="19.5" customHeight="1">
      <c r="A25" s="168">
        <v>2120899</v>
      </c>
      <c r="B25" s="177" t="s">
        <v>843</v>
      </c>
      <c r="C25" s="178">
        <v>50090</v>
      </c>
      <c r="D25" s="180"/>
    </row>
    <row r="26" spans="1:4" s="157" customFormat="1" ht="19.5" customHeight="1">
      <c r="A26" s="168">
        <v>21210</v>
      </c>
      <c r="B26" s="177" t="s">
        <v>844</v>
      </c>
      <c r="C26" s="173">
        <f>SUM(C27:C29)</f>
        <v>8257</v>
      </c>
      <c r="D26" s="171"/>
    </row>
    <row r="27" spans="1:4" s="157" customFormat="1" ht="19.5" customHeight="1">
      <c r="A27" s="168">
        <v>2121001</v>
      </c>
      <c r="B27" s="177" t="s">
        <v>831</v>
      </c>
      <c r="C27" s="173"/>
      <c r="D27" s="171"/>
    </row>
    <row r="28" spans="1:4" s="157" customFormat="1" ht="19.5" customHeight="1">
      <c r="A28" s="168">
        <v>2121002</v>
      </c>
      <c r="B28" s="177" t="s">
        <v>832</v>
      </c>
      <c r="C28" s="173"/>
      <c r="D28" s="171"/>
    </row>
    <row r="29" spans="1:4" s="157" customFormat="1" ht="19.5" customHeight="1">
      <c r="A29" s="168">
        <v>2121099</v>
      </c>
      <c r="B29" s="177" t="s">
        <v>845</v>
      </c>
      <c r="C29" s="178">
        <v>8257</v>
      </c>
      <c r="D29" s="171"/>
    </row>
    <row r="30" spans="1:4" s="157" customFormat="1" ht="19.5" customHeight="1">
      <c r="A30" s="168">
        <v>21211</v>
      </c>
      <c r="B30" s="176" t="s">
        <v>846</v>
      </c>
      <c r="C30" s="173"/>
      <c r="D30" s="171"/>
    </row>
    <row r="31" spans="1:4" s="157" customFormat="1" ht="19.5" customHeight="1">
      <c r="A31" s="168">
        <v>21213</v>
      </c>
      <c r="B31" s="176" t="s">
        <v>847</v>
      </c>
      <c r="C31" s="173">
        <f>SUM(C32:C34)</f>
        <v>4274</v>
      </c>
      <c r="D31" s="171"/>
    </row>
    <row r="32" spans="1:4" s="157" customFormat="1" ht="19.5" customHeight="1">
      <c r="A32" s="168">
        <v>2121301</v>
      </c>
      <c r="B32" s="177" t="s">
        <v>848</v>
      </c>
      <c r="C32" s="178">
        <v>2167</v>
      </c>
      <c r="D32" s="171"/>
    </row>
    <row r="33" spans="1:4" s="157" customFormat="1" ht="19.5" customHeight="1">
      <c r="A33" s="168">
        <v>2121302</v>
      </c>
      <c r="B33" s="177" t="s">
        <v>849</v>
      </c>
      <c r="C33" s="178">
        <v>646</v>
      </c>
      <c r="D33" s="171"/>
    </row>
    <row r="34" spans="1:4" s="157" customFormat="1" ht="19.5" customHeight="1">
      <c r="A34" s="168">
        <v>2121399</v>
      </c>
      <c r="B34" s="177" t="s">
        <v>850</v>
      </c>
      <c r="C34" s="178">
        <v>1461</v>
      </c>
      <c r="D34" s="171"/>
    </row>
    <row r="35" spans="1:4" s="157" customFormat="1" ht="19.5" customHeight="1">
      <c r="A35" s="168">
        <v>21214</v>
      </c>
      <c r="B35" s="176" t="s">
        <v>851</v>
      </c>
      <c r="C35" s="173">
        <f>SUM(C36:C37)</f>
        <v>3200</v>
      </c>
      <c r="D35" s="171"/>
    </row>
    <row r="36" spans="1:4" s="157" customFormat="1" ht="19.5" customHeight="1">
      <c r="A36" s="168">
        <v>2121401</v>
      </c>
      <c r="B36" s="177" t="s">
        <v>852</v>
      </c>
      <c r="C36" s="178">
        <v>3200</v>
      </c>
      <c r="D36" s="171"/>
    </row>
    <row r="37" spans="1:4" s="157" customFormat="1" ht="19.5" customHeight="1">
      <c r="A37" s="168">
        <v>2121499</v>
      </c>
      <c r="B37" s="175" t="s">
        <v>853</v>
      </c>
      <c r="C37" s="173"/>
      <c r="D37" s="171"/>
    </row>
    <row r="38" spans="1:4" s="157" customFormat="1" ht="19.5" customHeight="1">
      <c r="A38" s="168">
        <v>21216</v>
      </c>
      <c r="B38" s="175" t="s">
        <v>854</v>
      </c>
      <c r="C38" s="173">
        <f aca="true" t="shared" si="0" ref="C38:C41">C39</f>
        <v>0</v>
      </c>
      <c r="D38" s="171"/>
    </row>
    <row r="39" spans="1:4" s="157" customFormat="1" ht="19.5" customHeight="1">
      <c r="A39" s="168">
        <v>2121699</v>
      </c>
      <c r="B39" s="175" t="s">
        <v>855</v>
      </c>
      <c r="C39" s="173"/>
      <c r="D39" s="171"/>
    </row>
    <row r="40" spans="1:4" s="157" customFormat="1" ht="19.5" customHeight="1">
      <c r="A40" s="168">
        <v>214</v>
      </c>
      <c r="B40" s="181" t="s">
        <v>856</v>
      </c>
      <c r="C40" s="173">
        <f t="shared" si="0"/>
        <v>0</v>
      </c>
      <c r="D40" s="171"/>
    </row>
    <row r="41" spans="1:4" s="157" customFormat="1" ht="19.5" customHeight="1">
      <c r="A41" s="168">
        <v>21462</v>
      </c>
      <c r="B41" s="182" t="s">
        <v>857</v>
      </c>
      <c r="C41" s="173">
        <f t="shared" si="0"/>
        <v>0</v>
      </c>
      <c r="D41" s="171"/>
    </row>
    <row r="42" spans="1:4" s="157" customFormat="1" ht="19.5" customHeight="1">
      <c r="A42" s="168">
        <v>2146299</v>
      </c>
      <c r="B42" s="177" t="s">
        <v>858</v>
      </c>
      <c r="C42" s="173"/>
      <c r="D42" s="171"/>
    </row>
    <row r="43" spans="1:4" s="157" customFormat="1" ht="19.5" customHeight="1">
      <c r="A43" s="168">
        <v>215</v>
      </c>
      <c r="B43" s="175" t="s">
        <v>859</v>
      </c>
      <c r="C43" s="173">
        <f aca="true" t="shared" si="1" ref="C43:C47">C44</f>
        <v>0</v>
      </c>
      <c r="D43" s="171"/>
    </row>
    <row r="44" spans="1:4" s="157" customFormat="1" ht="19.5" customHeight="1">
      <c r="A44" s="168">
        <v>21562</v>
      </c>
      <c r="B44" s="182" t="s">
        <v>860</v>
      </c>
      <c r="C44" s="173">
        <v>0</v>
      </c>
      <c r="D44" s="171"/>
    </row>
    <row r="45" spans="1:4" s="157" customFormat="1" ht="19.5" customHeight="1">
      <c r="A45" s="168">
        <v>2156202</v>
      </c>
      <c r="B45" s="177" t="s">
        <v>861</v>
      </c>
      <c r="C45" s="173"/>
      <c r="D45" s="171"/>
    </row>
    <row r="46" spans="1:4" s="157" customFormat="1" ht="19.5" customHeight="1">
      <c r="A46" s="168">
        <v>216</v>
      </c>
      <c r="B46" s="181" t="s">
        <v>862</v>
      </c>
      <c r="C46" s="173">
        <f t="shared" si="1"/>
        <v>0</v>
      </c>
      <c r="D46" s="171"/>
    </row>
    <row r="47" spans="1:4" s="157" customFormat="1" ht="19.5" customHeight="1">
      <c r="A47" s="168">
        <v>21660</v>
      </c>
      <c r="B47" s="182" t="s">
        <v>863</v>
      </c>
      <c r="C47" s="173">
        <f t="shared" si="1"/>
        <v>0</v>
      </c>
      <c r="D47" s="171"/>
    </row>
    <row r="48" spans="1:4" s="157" customFormat="1" ht="19.5" customHeight="1">
      <c r="A48" s="168">
        <v>2166004</v>
      </c>
      <c r="B48" s="177" t="s">
        <v>864</v>
      </c>
      <c r="C48" s="173"/>
      <c r="D48" s="171"/>
    </row>
    <row r="49" spans="1:5" s="157" customFormat="1" ht="19.5" customHeight="1">
      <c r="A49" s="168">
        <v>229</v>
      </c>
      <c r="B49" s="181" t="s">
        <v>865</v>
      </c>
      <c r="C49" s="173">
        <f>C53+C50</f>
        <v>79492</v>
      </c>
      <c r="D49" s="171"/>
      <c r="E49" s="185"/>
    </row>
    <row r="50" spans="1:4" s="157" customFormat="1" ht="19.5" customHeight="1">
      <c r="A50" s="168">
        <v>22904</v>
      </c>
      <c r="B50" s="174" t="s">
        <v>866</v>
      </c>
      <c r="C50" s="173">
        <f>SUM(C51:C52)</f>
        <v>78100</v>
      </c>
      <c r="D50" s="171"/>
    </row>
    <row r="51" spans="1:4" s="157" customFormat="1" ht="19.5" customHeight="1">
      <c r="A51" s="168">
        <v>2290401</v>
      </c>
      <c r="B51" s="175" t="s">
        <v>867</v>
      </c>
      <c r="C51" s="173"/>
      <c r="D51" s="171"/>
    </row>
    <row r="52" spans="1:4" s="157" customFormat="1" ht="19.5" customHeight="1">
      <c r="A52" s="168">
        <v>2290402</v>
      </c>
      <c r="B52" s="175" t="s">
        <v>868</v>
      </c>
      <c r="C52" s="173">
        <v>78100</v>
      </c>
      <c r="D52" s="171"/>
    </row>
    <row r="53" spans="1:4" s="157" customFormat="1" ht="19.5" customHeight="1">
      <c r="A53" s="168">
        <v>22960</v>
      </c>
      <c r="B53" s="182" t="s">
        <v>869</v>
      </c>
      <c r="C53" s="173">
        <f>SUM(C54:C58)</f>
        <v>1392</v>
      </c>
      <c r="D53" s="171"/>
    </row>
    <row r="54" spans="1:4" s="157" customFormat="1" ht="19.5" customHeight="1">
      <c r="A54" s="168">
        <v>2296002</v>
      </c>
      <c r="B54" s="179" t="s">
        <v>870</v>
      </c>
      <c r="C54" s="178">
        <v>600</v>
      </c>
      <c r="D54" s="171"/>
    </row>
    <row r="55" spans="1:4" s="157" customFormat="1" ht="19.5" customHeight="1">
      <c r="A55" s="168">
        <v>2296003</v>
      </c>
      <c r="B55" s="177" t="s">
        <v>871</v>
      </c>
      <c r="C55" s="178">
        <v>750</v>
      </c>
      <c r="D55" s="171"/>
    </row>
    <row r="56" spans="1:4" s="157" customFormat="1" ht="19.5" customHeight="1">
      <c r="A56" s="168">
        <v>2296005</v>
      </c>
      <c r="B56" s="177" t="s">
        <v>872</v>
      </c>
      <c r="C56" s="173">
        <v>30</v>
      </c>
      <c r="D56" s="171"/>
    </row>
    <row r="57" spans="1:4" s="157" customFormat="1" ht="19.5" customHeight="1">
      <c r="A57" s="168">
        <v>2296006</v>
      </c>
      <c r="B57" s="177" t="s">
        <v>873</v>
      </c>
      <c r="C57" s="173"/>
      <c r="D57" s="171"/>
    </row>
    <row r="58" spans="1:4" s="157" customFormat="1" ht="19.5" customHeight="1">
      <c r="A58" s="168">
        <v>2296013</v>
      </c>
      <c r="B58" s="177" t="s">
        <v>874</v>
      </c>
      <c r="C58" s="173">
        <v>12</v>
      </c>
      <c r="D58" s="171"/>
    </row>
    <row r="59" spans="1:4" s="157" customFormat="1" ht="19.5" customHeight="1">
      <c r="A59" s="168">
        <v>232</v>
      </c>
      <c r="B59" s="183" t="s">
        <v>875</v>
      </c>
      <c r="C59" s="173">
        <f>C60</f>
        <v>16606</v>
      </c>
      <c r="D59" s="171"/>
    </row>
    <row r="60" spans="1:4" s="157" customFormat="1" ht="19.5" customHeight="1">
      <c r="A60" s="168">
        <v>23204</v>
      </c>
      <c r="B60" s="184" t="s">
        <v>876</v>
      </c>
      <c r="C60" s="173">
        <f>SUM(C61:C64)</f>
        <v>16606</v>
      </c>
      <c r="D60" s="171"/>
    </row>
    <row r="61" spans="1:4" s="157" customFormat="1" ht="19.5" customHeight="1">
      <c r="A61" s="168">
        <v>2320411</v>
      </c>
      <c r="B61" s="177" t="s">
        <v>877</v>
      </c>
      <c r="C61" s="178">
        <v>4266</v>
      </c>
      <c r="D61" s="171"/>
    </row>
    <row r="62" spans="1:4" s="157" customFormat="1" ht="19.5" customHeight="1">
      <c r="A62" s="168">
        <v>2320431</v>
      </c>
      <c r="B62" s="177" t="s">
        <v>878</v>
      </c>
      <c r="C62" s="178">
        <v>1339</v>
      </c>
      <c r="D62" s="171"/>
    </row>
    <row r="63" spans="1:4" s="157" customFormat="1" ht="19.5" customHeight="1">
      <c r="A63" s="168">
        <v>2320433</v>
      </c>
      <c r="B63" s="177" t="s">
        <v>879</v>
      </c>
      <c r="C63" s="178">
        <v>4227</v>
      </c>
      <c r="D63" s="171"/>
    </row>
    <row r="64" spans="1:4" s="157" customFormat="1" ht="19.5" customHeight="1">
      <c r="A64" s="168">
        <v>2320498</v>
      </c>
      <c r="B64" s="177" t="s">
        <v>880</v>
      </c>
      <c r="C64" s="178">
        <v>6774</v>
      </c>
      <c r="D64" s="171"/>
    </row>
    <row r="65" spans="1:4" s="157" customFormat="1" ht="19.5" customHeight="1">
      <c r="A65" s="168">
        <v>233</v>
      </c>
      <c r="B65" s="183" t="s">
        <v>881</v>
      </c>
      <c r="C65" s="173">
        <f>C66</f>
        <v>50</v>
      </c>
      <c r="D65" s="171"/>
    </row>
    <row r="66" spans="1:4" s="157" customFormat="1" ht="19.5" customHeight="1">
      <c r="A66" s="168">
        <v>23304</v>
      </c>
      <c r="B66" s="184" t="s">
        <v>882</v>
      </c>
      <c r="C66" s="173">
        <f>SUM(C67:C68)</f>
        <v>50</v>
      </c>
      <c r="D66" s="171"/>
    </row>
    <row r="67" spans="1:4" s="157" customFormat="1" ht="19.5" customHeight="1">
      <c r="A67" s="168">
        <v>2330411</v>
      </c>
      <c r="B67" s="177" t="s">
        <v>883</v>
      </c>
      <c r="C67" s="178">
        <v>50</v>
      </c>
      <c r="D67" s="171"/>
    </row>
    <row r="68" spans="1:4" s="157" customFormat="1" ht="19.5" customHeight="1">
      <c r="A68" s="168">
        <v>2330431</v>
      </c>
      <c r="B68" s="177" t="s">
        <v>884</v>
      </c>
      <c r="C68" s="173"/>
      <c r="D68" s="171"/>
    </row>
    <row r="69" spans="1:4" s="157" customFormat="1" ht="19.5" customHeight="1">
      <c r="A69" s="168">
        <v>234</v>
      </c>
      <c r="B69" s="186" t="s">
        <v>885</v>
      </c>
      <c r="C69" s="173">
        <f>C70+C74</f>
        <v>0</v>
      </c>
      <c r="D69" s="171"/>
    </row>
    <row r="70" spans="1:4" s="157" customFormat="1" ht="19.5" customHeight="1">
      <c r="A70" s="168">
        <v>23401</v>
      </c>
      <c r="B70" s="184" t="s">
        <v>886</v>
      </c>
      <c r="C70" s="173">
        <f>SUM(C71:C73)</f>
        <v>0</v>
      </c>
      <c r="D70" s="171"/>
    </row>
    <row r="71" spans="1:4" s="157" customFormat="1" ht="19.5" customHeight="1">
      <c r="A71" s="168">
        <v>2340101</v>
      </c>
      <c r="B71" s="177" t="s">
        <v>887</v>
      </c>
      <c r="C71" s="173"/>
      <c r="D71" s="171"/>
    </row>
    <row r="72" spans="1:4" s="157" customFormat="1" ht="19.5" customHeight="1">
      <c r="A72" s="168">
        <v>2340102</v>
      </c>
      <c r="B72" s="177" t="s">
        <v>888</v>
      </c>
      <c r="C72" s="173"/>
      <c r="D72" s="171"/>
    </row>
    <row r="73" spans="1:4" s="157" customFormat="1" ht="19.5" customHeight="1">
      <c r="A73" s="168">
        <v>2340199</v>
      </c>
      <c r="B73" s="177" t="s">
        <v>889</v>
      </c>
      <c r="C73" s="173"/>
      <c r="D73" s="171"/>
    </row>
    <row r="74" spans="1:4" s="157" customFormat="1" ht="19.5" customHeight="1">
      <c r="A74" s="168">
        <v>23402</v>
      </c>
      <c r="B74" s="184" t="s">
        <v>890</v>
      </c>
      <c r="C74" s="173">
        <f>C75</f>
        <v>0</v>
      </c>
      <c r="D74" s="171"/>
    </row>
    <row r="75" spans="1:4" s="157" customFormat="1" ht="19.5" customHeight="1">
      <c r="A75" s="168">
        <v>2340299</v>
      </c>
      <c r="B75" s="177" t="s">
        <v>891</v>
      </c>
      <c r="C75" s="173"/>
      <c r="D75" s="171"/>
    </row>
    <row r="76" spans="1:4" s="157" customFormat="1" ht="19.5" customHeight="1">
      <c r="A76" s="168"/>
      <c r="B76" s="169" t="s">
        <v>73</v>
      </c>
      <c r="C76" s="170">
        <f>C77+C84</f>
        <v>80707</v>
      </c>
      <c r="D76" s="171"/>
    </row>
    <row r="77" spans="1:4" s="157" customFormat="1" ht="19.5" customHeight="1">
      <c r="A77" s="168">
        <v>230</v>
      </c>
      <c r="B77" s="187" t="s">
        <v>892</v>
      </c>
      <c r="C77" s="170">
        <f>C78+C79+C81+C83</f>
        <v>43062</v>
      </c>
      <c r="D77" s="171"/>
    </row>
    <row r="78" spans="1:4" s="157" customFormat="1" ht="19.5" customHeight="1">
      <c r="A78" s="168">
        <v>23004</v>
      </c>
      <c r="B78" s="184" t="s">
        <v>893</v>
      </c>
      <c r="C78" s="173"/>
      <c r="D78" s="171"/>
    </row>
    <row r="79" spans="1:4" s="157" customFormat="1" ht="19.5" customHeight="1">
      <c r="A79" s="168">
        <v>23008</v>
      </c>
      <c r="B79" s="184" t="s">
        <v>894</v>
      </c>
      <c r="C79" s="173">
        <f>C80</f>
        <v>15033</v>
      </c>
      <c r="D79" s="171"/>
    </row>
    <row r="80" spans="1:4" s="157" customFormat="1" ht="19.5" customHeight="1">
      <c r="A80" s="168">
        <v>2300802</v>
      </c>
      <c r="B80" s="184" t="s">
        <v>895</v>
      </c>
      <c r="C80" s="178">
        <v>15033</v>
      </c>
      <c r="D80" s="180"/>
    </row>
    <row r="81" spans="1:4" s="157" customFormat="1" ht="19.5" customHeight="1">
      <c r="A81" s="168">
        <v>23009</v>
      </c>
      <c r="B81" s="184" t="s">
        <v>896</v>
      </c>
      <c r="C81" s="173">
        <f>C82</f>
        <v>28029</v>
      </c>
      <c r="D81" s="171"/>
    </row>
    <row r="82" spans="1:5" s="157" customFormat="1" ht="19.5" customHeight="1">
      <c r="A82" s="168">
        <v>2300902</v>
      </c>
      <c r="B82" s="184" t="s">
        <v>897</v>
      </c>
      <c r="C82" s="173">
        <v>28029</v>
      </c>
      <c r="D82" s="171"/>
      <c r="E82" s="190" t="s">
        <v>898</v>
      </c>
    </row>
    <row r="83" spans="1:4" s="157" customFormat="1" ht="19.5" customHeight="1">
      <c r="A83" s="168">
        <v>23011</v>
      </c>
      <c r="B83" s="184" t="s">
        <v>899</v>
      </c>
      <c r="C83" s="173"/>
      <c r="D83" s="171"/>
    </row>
    <row r="84" spans="1:4" s="157" customFormat="1" ht="19.5" customHeight="1">
      <c r="A84" s="168">
        <v>231</v>
      </c>
      <c r="B84" s="187" t="s">
        <v>900</v>
      </c>
      <c r="C84" s="173">
        <f>C85+C87</f>
        <v>37645</v>
      </c>
      <c r="D84" s="171"/>
    </row>
    <row r="85" spans="1:4" s="157" customFormat="1" ht="19.5" customHeight="1">
      <c r="A85" s="168">
        <v>23104</v>
      </c>
      <c r="B85" s="184" t="s">
        <v>901</v>
      </c>
      <c r="C85" s="173">
        <f>C86</f>
        <v>37645</v>
      </c>
      <c r="D85" s="171"/>
    </row>
    <row r="86" spans="1:4" s="157" customFormat="1" ht="19.5" customHeight="1">
      <c r="A86" s="168">
        <v>2310411</v>
      </c>
      <c r="B86" s="186" t="s">
        <v>902</v>
      </c>
      <c r="C86" s="178">
        <v>37645</v>
      </c>
      <c r="D86" s="171"/>
    </row>
    <row r="87" spans="1:4" s="157" customFormat="1" ht="19.5" customHeight="1">
      <c r="A87" s="168">
        <v>23105</v>
      </c>
      <c r="B87" s="184" t="s">
        <v>903</v>
      </c>
      <c r="C87" s="173"/>
      <c r="D87" s="171"/>
    </row>
    <row r="88" spans="1:4" s="157" customFormat="1" ht="19.5" customHeight="1">
      <c r="A88" s="168"/>
      <c r="B88" s="188" t="s">
        <v>563</v>
      </c>
      <c r="C88" s="170">
        <f>C5+C77+C84</f>
        <v>317375</v>
      </c>
      <c r="D88" s="171"/>
    </row>
    <row r="89" spans="3:4" s="157" customFormat="1" ht="15.75">
      <c r="C89" s="156"/>
      <c r="D89" s="189"/>
    </row>
    <row r="90" spans="3:4" s="157" customFormat="1" ht="15.75">
      <c r="C90" s="156"/>
      <c r="D90" s="189"/>
    </row>
    <row r="91" spans="3:4" s="157" customFormat="1" ht="15.75">
      <c r="C91" s="156"/>
      <c r="D91" s="189"/>
    </row>
    <row r="92" spans="3:4" s="157" customFormat="1" ht="15.75">
      <c r="C92" s="156"/>
      <c r="D92" s="189"/>
    </row>
    <row r="93" spans="3:4" s="157" customFormat="1" ht="15.75">
      <c r="C93" s="156"/>
      <c r="D93" s="189"/>
    </row>
    <row r="94" spans="3:4" s="157" customFormat="1" ht="15.75">
      <c r="C94" s="156"/>
      <c r="D94" s="189"/>
    </row>
    <row r="95" spans="3:4" s="157" customFormat="1" ht="15.75">
      <c r="C95" s="156"/>
      <c r="D95" s="189"/>
    </row>
    <row r="96" spans="3:4" s="157" customFormat="1" ht="15.75">
      <c r="C96" s="156"/>
      <c r="D96" s="189"/>
    </row>
    <row r="97" spans="3:4" s="157" customFormat="1" ht="15.75">
      <c r="C97" s="156"/>
      <c r="D97" s="189"/>
    </row>
    <row r="98" spans="3:4" s="157" customFormat="1" ht="15.75">
      <c r="C98" s="156"/>
      <c r="D98" s="189"/>
    </row>
    <row r="99" spans="3:4" s="157" customFormat="1" ht="15.75">
      <c r="C99" s="156"/>
      <c r="D99" s="189"/>
    </row>
    <row r="100" spans="3:4" s="157" customFormat="1" ht="15.75">
      <c r="C100" s="156"/>
      <c r="D100" s="189"/>
    </row>
  </sheetData>
  <sheetProtection/>
  <mergeCells count="2">
    <mergeCell ref="A2:D2"/>
    <mergeCell ref="C3:D3"/>
  </mergeCells>
  <printOptions horizontalCentered="1"/>
  <pageMargins left="0.7868055555555555" right="0.7868055555555555" top="0.9444444444444444" bottom="0.7479166666666667" header="0.3145833333333333" footer="0.5118055555555555"/>
  <pageSetup firstPageNumber="74" useFirstPageNumber="1" horizontalDpi="600" verticalDpi="600" orientation="portrait" paperSize="9"/>
  <headerFooter scaleWithDoc="0" alignWithMargins="0">
    <oddFooter>&amp;C&amp;"Times New Roman"&amp;12— &amp;P —</oddFooter>
  </headerFooter>
</worksheet>
</file>

<file path=xl/worksheets/sheet13.xml><?xml version="1.0" encoding="utf-8"?>
<worksheet xmlns="http://schemas.openxmlformats.org/spreadsheetml/2006/main" xmlns:r="http://schemas.openxmlformats.org/officeDocument/2006/relationships">
  <dimension ref="A1:C11"/>
  <sheetViews>
    <sheetView zoomScaleSheetLayoutView="100" workbookViewId="0" topLeftCell="A1">
      <selection activeCell="B8" sqref="B8"/>
    </sheetView>
  </sheetViews>
  <sheetFormatPr defaultColWidth="10.00390625" defaultRowHeight="15" customHeight="1"/>
  <cols>
    <col min="1" max="1" width="24.25390625" style="143" customWidth="1"/>
    <col min="2" max="3" width="28.75390625" style="143" customWidth="1"/>
    <col min="4" max="16384" width="10.00390625" style="143" customWidth="1"/>
  </cols>
  <sheetData>
    <row r="1" s="142" customFormat="1" ht="32.25" customHeight="1">
      <c r="A1" s="144" t="s">
        <v>904</v>
      </c>
    </row>
    <row r="2" spans="1:3" s="143" customFormat="1" ht="31.5" customHeight="1">
      <c r="A2" s="145" t="s">
        <v>905</v>
      </c>
      <c r="B2" s="146"/>
      <c r="C2" s="146"/>
    </row>
    <row r="3" spans="1:3" s="143" customFormat="1" ht="30" customHeight="1">
      <c r="A3" s="147" t="s">
        <v>906</v>
      </c>
      <c r="B3" s="147"/>
      <c r="C3" s="148"/>
    </row>
    <row r="4" spans="1:3" s="143" customFormat="1" ht="33" customHeight="1">
      <c r="A4" s="149" t="s">
        <v>701</v>
      </c>
      <c r="B4" s="149" t="s">
        <v>907</v>
      </c>
      <c r="C4" s="150"/>
    </row>
    <row r="5" spans="1:3" s="143" customFormat="1" ht="45.75" customHeight="1">
      <c r="A5" s="150"/>
      <c r="B5" s="149" t="s">
        <v>703</v>
      </c>
      <c r="C5" s="149" t="s">
        <v>704</v>
      </c>
    </row>
    <row r="6" spans="1:3" s="143" customFormat="1" ht="45.75" customHeight="1">
      <c r="A6" s="151" t="s">
        <v>705</v>
      </c>
      <c r="B6" s="152"/>
      <c r="C6" s="152">
        <v>1021673</v>
      </c>
    </row>
    <row r="7" spans="1:3" s="143" customFormat="1" ht="45.75" customHeight="1">
      <c r="A7" s="151" t="s">
        <v>706</v>
      </c>
      <c r="B7" s="152"/>
      <c r="C7" s="152">
        <v>546532</v>
      </c>
    </row>
    <row r="8" spans="1:3" s="143" customFormat="1" ht="45.75" customHeight="1">
      <c r="A8" s="151" t="s">
        <v>707</v>
      </c>
      <c r="B8" s="152"/>
      <c r="C8" s="153">
        <v>112958</v>
      </c>
    </row>
    <row r="9" spans="1:3" s="143" customFormat="1" ht="45.75" customHeight="1">
      <c r="A9" s="151" t="s">
        <v>708</v>
      </c>
      <c r="B9" s="152"/>
      <c r="C9" s="153">
        <v>205600</v>
      </c>
    </row>
    <row r="10" spans="1:3" s="143" customFormat="1" ht="45.75" customHeight="1">
      <c r="A10" s="151" t="s">
        <v>709</v>
      </c>
      <c r="B10" s="152"/>
      <c r="C10" s="153">
        <v>156583</v>
      </c>
    </row>
    <row r="11" spans="1:2" s="143" customFormat="1" ht="45.75" customHeight="1">
      <c r="A11" s="154" t="s">
        <v>710</v>
      </c>
      <c r="B11" s="155"/>
    </row>
    <row r="12" s="143" customFormat="1" ht="30" customHeight="1"/>
  </sheetData>
  <sheetProtection/>
  <mergeCells count="5">
    <mergeCell ref="A2:C2"/>
    <mergeCell ref="A3:C3"/>
    <mergeCell ref="B4:C4"/>
    <mergeCell ref="A11:B11"/>
    <mergeCell ref="A4:A5"/>
  </mergeCells>
  <printOptions horizontalCentered="1"/>
  <pageMargins left="0.7868055555555555" right="0.7868055555555555" top="0.9444444444444444" bottom="0.7479166666666667" header="0.3145833333333333" footer="0.5118055555555555"/>
  <pageSetup firstPageNumber="77" useFirstPageNumber="1" horizontalDpi="600" verticalDpi="600" orientation="portrait" paperSize="9"/>
  <headerFooter scaleWithDoc="0" alignWithMargins="0">
    <oddFooter>&amp;C&amp;"Times New Roman"&amp;12— &amp;P —</oddFooter>
  </headerFooter>
</worksheet>
</file>

<file path=xl/worksheets/sheet14.xml><?xml version="1.0" encoding="utf-8"?>
<worksheet xmlns="http://schemas.openxmlformats.org/spreadsheetml/2006/main" xmlns:r="http://schemas.openxmlformats.org/officeDocument/2006/relationships">
  <dimension ref="A1:C13"/>
  <sheetViews>
    <sheetView zoomScaleSheetLayoutView="100" workbookViewId="0" topLeftCell="A1">
      <selection activeCell="A1" sqref="A1"/>
    </sheetView>
  </sheetViews>
  <sheetFormatPr defaultColWidth="13.25390625" defaultRowHeight="24" customHeight="1"/>
  <cols>
    <col min="1" max="1" width="13.25390625" style="98" customWidth="1"/>
    <col min="2" max="2" width="50.00390625" style="98" customWidth="1"/>
    <col min="3" max="3" width="15.875" style="138" customWidth="1"/>
    <col min="4" max="250" width="13.25390625" style="98" customWidth="1"/>
    <col min="251" max="16384" width="13.25390625" style="98" customWidth="1"/>
  </cols>
  <sheetData>
    <row r="1" spans="1:3" s="98" customFormat="1" ht="21" customHeight="1">
      <c r="A1" s="98" t="s">
        <v>908</v>
      </c>
      <c r="B1" s="112"/>
      <c r="C1" s="138"/>
    </row>
    <row r="2" spans="1:3" s="98" customFormat="1" ht="25.5">
      <c r="A2" s="100" t="s">
        <v>909</v>
      </c>
      <c r="B2" s="101"/>
      <c r="C2" s="101"/>
    </row>
    <row r="3" spans="2:3" s="98" customFormat="1" ht="37.5" customHeight="1">
      <c r="B3" s="102"/>
      <c r="C3" s="103" t="s">
        <v>910</v>
      </c>
    </row>
    <row r="4" spans="1:3" s="98" customFormat="1" ht="37.5" customHeight="1">
      <c r="A4" s="104" t="s">
        <v>911</v>
      </c>
      <c r="B4" s="104" t="s">
        <v>912</v>
      </c>
      <c r="C4" s="104" t="s">
        <v>47</v>
      </c>
    </row>
    <row r="5" spans="1:3" s="98" customFormat="1" ht="37.5" customHeight="1">
      <c r="A5" s="139"/>
      <c r="B5" s="130" t="s">
        <v>913</v>
      </c>
      <c r="C5" s="131">
        <f>SUM(C6:C11)</f>
        <v>546869</v>
      </c>
    </row>
    <row r="6" spans="1:3" s="98" customFormat="1" ht="37.5" customHeight="1">
      <c r="A6" s="129">
        <v>10202</v>
      </c>
      <c r="B6" s="132" t="s">
        <v>914</v>
      </c>
      <c r="C6" s="140">
        <v>4404</v>
      </c>
    </row>
    <row r="7" spans="1:3" s="98" customFormat="1" ht="37.5" customHeight="1">
      <c r="A7" s="129">
        <v>10203</v>
      </c>
      <c r="B7" s="132" t="s">
        <v>915</v>
      </c>
      <c r="C7" s="134">
        <v>87327</v>
      </c>
    </row>
    <row r="8" spans="1:3" s="98" customFormat="1" ht="37.5" customHeight="1">
      <c r="A8" s="129">
        <v>10204</v>
      </c>
      <c r="B8" s="132" t="s">
        <v>916</v>
      </c>
      <c r="C8" s="140">
        <v>2239</v>
      </c>
    </row>
    <row r="9" spans="1:3" s="98" customFormat="1" ht="37.5" customHeight="1">
      <c r="A9" s="129">
        <v>10210</v>
      </c>
      <c r="B9" s="132" t="s">
        <v>917</v>
      </c>
      <c r="C9" s="141">
        <v>104687</v>
      </c>
    </row>
    <row r="10" spans="1:3" s="98" customFormat="1" ht="37.5" customHeight="1">
      <c r="A10" s="129">
        <v>10211</v>
      </c>
      <c r="B10" s="132" t="s">
        <v>918</v>
      </c>
      <c r="C10" s="141">
        <v>172850</v>
      </c>
    </row>
    <row r="11" spans="1:3" s="98" customFormat="1" ht="37.5" customHeight="1">
      <c r="A11" s="129">
        <v>10212</v>
      </c>
      <c r="B11" s="132" t="s">
        <v>919</v>
      </c>
      <c r="C11" s="134">
        <v>175362</v>
      </c>
    </row>
    <row r="12" spans="1:3" s="98" customFormat="1" ht="24" customHeight="1">
      <c r="A12" s="137" t="s">
        <v>920</v>
      </c>
      <c r="B12" s="137"/>
      <c r="C12" s="137"/>
    </row>
    <row r="13" spans="1:3" s="98" customFormat="1" ht="67.5" customHeight="1">
      <c r="A13" s="137"/>
      <c r="B13" s="137"/>
      <c r="C13" s="137"/>
    </row>
  </sheetData>
  <sheetProtection/>
  <mergeCells count="2">
    <mergeCell ref="A2:C2"/>
    <mergeCell ref="A12:C13"/>
  </mergeCells>
  <printOptions horizontalCentered="1"/>
  <pageMargins left="0.7868055555555555" right="0.7868055555555555" top="0.9444444444444444" bottom="0.7479166666666667" header="0.3145833333333333" footer="0.5118055555555555"/>
  <pageSetup firstPageNumber="78" useFirstPageNumber="1" horizontalDpi="600" verticalDpi="600" orientation="portrait" paperSize="9"/>
  <headerFooter scaleWithDoc="0" alignWithMargins="0">
    <oddFooter>&amp;C&amp;"Times New Roman"&amp;12— &amp;P —</oddFooter>
  </headerFooter>
</worksheet>
</file>

<file path=xl/worksheets/sheet15.xml><?xml version="1.0" encoding="utf-8"?>
<worksheet xmlns="http://schemas.openxmlformats.org/spreadsheetml/2006/main" xmlns:r="http://schemas.openxmlformats.org/officeDocument/2006/relationships">
  <dimension ref="A1:IV13"/>
  <sheetViews>
    <sheetView zoomScaleSheetLayoutView="100" workbookViewId="0" topLeftCell="A1">
      <selection activeCell="E25" sqref="E25"/>
    </sheetView>
  </sheetViews>
  <sheetFormatPr defaultColWidth="32.875" defaultRowHeight="15" customHeight="1"/>
  <cols>
    <col min="1" max="1" width="14.625" style="98" customWidth="1"/>
    <col min="2" max="2" width="41.625" style="98" customWidth="1"/>
    <col min="3" max="3" width="23.375" style="98" customWidth="1"/>
    <col min="4" max="250" width="32.875" style="98" customWidth="1"/>
    <col min="251" max="16384" width="32.875" style="98" customWidth="1"/>
  </cols>
  <sheetData>
    <row r="1" spans="1:256" s="110" customFormat="1" ht="24" customHeight="1">
      <c r="A1" s="121" t="s">
        <v>921</v>
      </c>
      <c r="B1" s="112"/>
      <c r="C1" s="98"/>
      <c r="IQ1" s="98"/>
      <c r="IR1" s="98"/>
      <c r="IS1" s="98"/>
      <c r="IT1" s="98"/>
      <c r="IU1" s="98"/>
      <c r="IV1" s="98"/>
    </row>
    <row r="2" spans="1:256" s="110" customFormat="1" ht="25.5">
      <c r="A2" s="100" t="s">
        <v>922</v>
      </c>
      <c r="B2" s="101"/>
      <c r="C2" s="101"/>
      <c r="IQ2" s="98"/>
      <c r="IR2" s="98"/>
      <c r="IS2" s="98"/>
      <c r="IT2" s="98"/>
      <c r="IU2" s="98"/>
      <c r="IV2" s="98"/>
    </row>
    <row r="3" spans="1:256" s="110" customFormat="1" ht="24.75" customHeight="1">
      <c r="A3" s="98"/>
      <c r="B3" s="102"/>
      <c r="C3" s="103" t="s">
        <v>910</v>
      </c>
      <c r="IQ3" s="98"/>
      <c r="IR3" s="98"/>
      <c r="IS3" s="98"/>
      <c r="IT3" s="98"/>
      <c r="IU3" s="98"/>
      <c r="IV3" s="98"/>
    </row>
    <row r="4" spans="1:256" s="110" customFormat="1" ht="39" customHeight="1">
      <c r="A4" s="104" t="s">
        <v>923</v>
      </c>
      <c r="B4" s="104" t="s">
        <v>924</v>
      </c>
      <c r="C4" s="104" t="s">
        <v>47</v>
      </c>
      <c r="IQ4" s="98"/>
      <c r="IR4" s="98"/>
      <c r="IS4" s="98"/>
      <c r="IT4" s="98"/>
      <c r="IU4" s="98"/>
      <c r="IV4" s="98"/>
    </row>
    <row r="5" spans="1:256" s="110" customFormat="1" ht="39" customHeight="1">
      <c r="A5" s="129"/>
      <c r="B5" s="130" t="s">
        <v>925</v>
      </c>
      <c r="C5" s="131">
        <f>SUM(C6:C11)</f>
        <v>489539</v>
      </c>
      <c r="IQ5" s="98"/>
      <c r="IR5" s="98"/>
      <c r="IS5" s="98"/>
      <c r="IT5" s="98"/>
      <c r="IU5" s="98"/>
      <c r="IV5" s="98"/>
    </row>
    <row r="6" spans="1:256" s="110" customFormat="1" ht="39" customHeight="1">
      <c r="A6" s="129">
        <v>20902</v>
      </c>
      <c r="B6" s="132" t="s">
        <v>926</v>
      </c>
      <c r="C6" s="133">
        <v>3051</v>
      </c>
      <c r="IQ6" s="98"/>
      <c r="IR6" s="98"/>
      <c r="IS6" s="98"/>
      <c r="IT6" s="98"/>
      <c r="IU6" s="98"/>
      <c r="IV6" s="98"/>
    </row>
    <row r="7" spans="1:256" s="110" customFormat="1" ht="39" customHeight="1">
      <c r="A7" s="129">
        <v>20903</v>
      </c>
      <c r="B7" s="132" t="s">
        <v>927</v>
      </c>
      <c r="C7" s="134">
        <v>70925</v>
      </c>
      <c r="IQ7" s="98"/>
      <c r="IR7" s="98"/>
      <c r="IS7" s="98"/>
      <c r="IT7" s="98"/>
      <c r="IU7" s="98"/>
      <c r="IV7" s="98"/>
    </row>
    <row r="8" spans="1:256" s="110" customFormat="1" ht="39" customHeight="1">
      <c r="A8" s="129">
        <v>20904</v>
      </c>
      <c r="B8" s="132" t="s">
        <v>928</v>
      </c>
      <c r="C8" s="133">
        <v>3271</v>
      </c>
      <c r="IQ8" s="98"/>
      <c r="IR8" s="98"/>
      <c r="IS8" s="98"/>
      <c r="IT8" s="98"/>
      <c r="IU8" s="98"/>
      <c r="IV8" s="98"/>
    </row>
    <row r="9" spans="1:256" s="110" customFormat="1" ht="39" customHeight="1">
      <c r="A9" s="129">
        <v>20910</v>
      </c>
      <c r="B9" s="132" t="s">
        <v>929</v>
      </c>
      <c r="C9" s="135">
        <v>67898</v>
      </c>
      <c r="IQ9" s="98"/>
      <c r="IR9" s="98"/>
      <c r="IS9" s="98"/>
      <c r="IT9" s="98"/>
      <c r="IU9" s="98"/>
      <c r="IV9" s="98"/>
    </row>
    <row r="10" spans="1:256" s="110" customFormat="1" ht="39" customHeight="1">
      <c r="A10" s="129">
        <v>20911</v>
      </c>
      <c r="B10" s="132" t="s">
        <v>930</v>
      </c>
      <c r="C10" s="135">
        <v>172850</v>
      </c>
      <c r="IQ10" s="98"/>
      <c r="IR10" s="98"/>
      <c r="IS10" s="98"/>
      <c r="IT10" s="98"/>
      <c r="IU10" s="98"/>
      <c r="IV10" s="98"/>
    </row>
    <row r="11" spans="1:256" s="110" customFormat="1" ht="39" customHeight="1">
      <c r="A11" s="129">
        <v>20912</v>
      </c>
      <c r="B11" s="132" t="s">
        <v>931</v>
      </c>
      <c r="C11" s="134">
        <v>171544</v>
      </c>
      <c r="IQ11" s="98"/>
      <c r="IR11" s="98"/>
      <c r="IS11" s="98"/>
      <c r="IT11" s="98"/>
      <c r="IU11" s="98"/>
      <c r="IV11" s="98"/>
    </row>
    <row r="12" spans="1:256" s="110" customFormat="1" ht="39" customHeight="1">
      <c r="A12" s="136" t="s">
        <v>932</v>
      </c>
      <c r="B12" s="137"/>
      <c r="C12" s="137"/>
      <c r="IQ12" s="98"/>
      <c r="IR12" s="98"/>
      <c r="IS12" s="98"/>
      <c r="IT12" s="98"/>
      <c r="IU12" s="98"/>
      <c r="IV12" s="98"/>
    </row>
    <row r="13" spans="1:3" s="98" customFormat="1" ht="51" customHeight="1">
      <c r="A13" s="137"/>
      <c r="B13" s="137"/>
      <c r="C13" s="137"/>
    </row>
  </sheetData>
  <sheetProtection/>
  <mergeCells count="2">
    <mergeCell ref="A2:C2"/>
    <mergeCell ref="A12:C13"/>
  </mergeCells>
  <printOptions horizontalCentered="1"/>
  <pageMargins left="0.7868055555555555" right="0.7868055555555555" top="0.9444444444444444" bottom="0.7479166666666667" header="0.3145833333333333" footer="0.5118055555555555"/>
  <pageSetup firstPageNumber="79" useFirstPageNumber="1" horizontalDpi="600" verticalDpi="600" orientation="portrait" paperSize="9"/>
  <headerFooter scaleWithDoc="0" alignWithMargins="0">
    <oddFooter>&amp;C&amp;"Times New Roman"&amp;12— &amp;P —</oddFooter>
  </headerFooter>
</worksheet>
</file>

<file path=xl/worksheets/sheet16.xml><?xml version="1.0" encoding="utf-8"?>
<worksheet xmlns="http://schemas.openxmlformats.org/spreadsheetml/2006/main" xmlns:r="http://schemas.openxmlformats.org/officeDocument/2006/relationships">
  <dimension ref="A1:C33"/>
  <sheetViews>
    <sheetView showZeros="0" zoomScaleSheetLayoutView="100" workbookViewId="0" topLeftCell="A27">
      <selection activeCell="B20" sqref="B20"/>
    </sheetView>
  </sheetViews>
  <sheetFormatPr defaultColWidth="13.25390625" defaultRowHeight="15" customHeight="1"/>
  <cols>
    <col min="1" max="1" width="13.25390625" style="98" customWidth="1"/>
    <col min="2" max="2" width="50.00390625" style="98" customWidth="1"/>
    <col min="3" max="3" width="15.875" style="120" customWidth="1"/>
    <col min="4" max="16384" width="13.25390625" style="98" customWidth="1"/>
  </cols>
  <sheetData>
    <row r="1" spans="1:3" s="98" customFormat="1" ht="28.5" customHeight="1">
      <c r="A1" s="121" t="s">
        <v>933</v>
      </c>
      <c r="B1" s="112"/>
      <c r="C1" s="120"/>
    </row>
    <row r="2" spans="1:3" s="98" customFormat="1" ht="25.5">
      <c r="A2" s="100" t="s">
        <v>934</v>
      </c>
      <c r="B2" s="101"/>
      <c r="C2" s="101"/>
    </row>
    <row r="3" spans="2:3" s="98" customFormat="1" ht="19.5" customHeight="1">
      <c r="B3" s="102"/>
      <c r="C3" s="113" t="s">
        <v>910</v>
      </c>
    </row>
    <row r="4" spans="1:3" s="98" customFormat="1" ht="30" customHeight="1">
      <c r="A4" s="104" t="s">
        <v>911</v>
      </c>
      <c r="B4" s="104" t="s">
        <v>912</v>
      </c>
      <c r="C4" s="114" t="s">
        <v>47</v>
      </c>
    </row>
    <row r="5" spans="1:3" s="98" customFormat="1" ht="30" customHeight="1">
      <c r="A5" s="122"/>
      <c r="B5" s="123" t="s">
        <v>935</v>
      </c>
      <c r="C5" s="124">
        <f>C6+C11+C16+C25</f>
        <v>64483</v>
      </c>
    </row>
    <row r="6" spans="1:3" s="98" customFormat="1" ht="30" customHeight="1">
      <c r="A6" s="115">
        <v>10202</v>
      </c>
      <c r="B6" s="105" t="s">
        <v>914</v>
      </c>
      <c r="C6" s="125">
        <v>1805</v>
      </c>
    </row>
    <row r="7" spans="1:3" s="98" customFormat="1" ht="30" customHeight="1">
      <c r="A7" s="115">
        <v>1200201</v>
      </c>
      <c r="B7" s="119" t="s">
        <v>936</v>
      </c>
      <c r="C7" s="126">
        <v>1709</v>
      </c>
    </row>
    <row r="8" spans="1:3" s="98" customFormat="1" ht="30" customHeight="1">
      <c r="A8" s="115">
        <v>1200202</v>
      </c>
      <c r="B8" s="119" t="s">
        <v>937</v>
      </c>
      <c r="C8" s="126"/>
    </row>
    <row r="9" spans="1:3" s="98" customFormat="1" ht="30" customHeight="1">
      <c r="A9" s="115">
        <v>1200203</v>
      </c>
      <c r="B9" s="119" t="s">
        <v>938</v>
      </c>
      <c r="C9" s="126">
        <v>16</v>
      </c>
    </row>
    <row r="10" spans="1:3" s="98" customFormat="1" ht="30" customHeight="1">
      <c r="A10" s="115">
        <v>1020299</v>
      </c>
      <c r="B10" s="119" t="s">
        <v>939</v>
      </c>
      <c r="C10" s="126"/>
    </row>
    <row r="11" spans="1:3" s="98" customFormat="1" ht="30" customHeight="1">
      <c r="A11" s="115">
        <v>10203</v>
      </c>
      <c r="B11" s="105" t="s">
        <v>940</v>
      </c>
      <c r="C11" s="127">
        <v>27246</v>
      </c>
    </row>
    <row r="12" spans="1:3" s="98" customFormat="1" ht="30" customHeight="1">
      <c r="A12" s="115">
        <v>1020301</v>
      </c>
      <c r="B12" s="119" t="s">
        <v>941</v>
      </c>
      <c r="C12" s="128">
        <v>26201</v>
      </c>
    </row>
    <row r="13" spans="1:3" s="98" customFormat="1" ht="30" customHeight="1">
      <c r="A13" s="115">
        <v>1020302</v>
      </c>
      <c r="B13" s="119" t="s">
        <v>942</v>
      </c>
      <c r="C13" s="126"/>
    </row>
    <row r="14" spans="1:3" s="98" customFormat="1" ht="30" customHeight="1">
      <c r="A14" s="115">
        <v>1020303</v>
      </c>
      <c r="B14" s="119" t="s">
        <v>943</v>
      </c>
      <c r="C14" s="126">
        <v>1004</v>
      </c>
    </row>
    <row r="15" spans="1:3" s="98" customFormat="1" ht="30" customHeight="1">
      <c r="A15" s="115">
        <v>1101603</v>
      </c>
      <c r="B15" s="119" t="s">
        <v>944</v>
      </c>
      <c r="C15" s="126">
        <v>41</v>
      </c>
    </row>
    <row r="16" spans="1:3" s="98" customFormat="1" ht="30" customHeight="1">
      <c r="A16" s="115">
        <v>10204</v>
      </c>
      <c r="B16" s="105" t="s">
        <v>916</v>
      </c>
      <c r="C16" s="126">
        <f>C17+C19</f>
        <v>866</v>
      </c>
    </row>
    <row r="17" spans="1:3" s="98" customFormat="1" ht="30" customHeight="1">
      <c r="A17" s="115">
        <v>1020401</v>
      </c>
      <c r="B17" s="119" t="s">
        <v>945</v>
      </c>
      <c r="C17" s="126">
        <v>762</v>
      </c>
    </row>
    <row r="18" spans="1:3" s="98" customFormat="1" ht="30" customHeight="1">
      <c r="A18" s="115">
        <v>1020402</v>
      </c>
      <c r="B18" s="119" t="s">
        <v>946</v>
      </c>
      <c r="C18" s="126"/>
    </row>
    <row r="19" spans="1:3" s="98" customFormat="1" ht="30" customHeight="1">
      <c r="A19" s="115">
        <v>1020403</v>
      </c>
      <c r="B19" s="119" t="s">
        <v>947</v>
      </c>
      <c r="C19" s="126">
        <v>104</v>
      </c>
    </row>
    <row r="20" spans="1:3" s="98" customFormat="1" ht="30" customHeight="1">
      <c r="A20" s="115"/>
      <c r="B20" s="119" t="s">
        <v>948</v>
      </c>
      <c r="C20" s="126"/>
    </row>
    <row r="21" spans="1:3" s="98" customFormat="1" ht="30" customHeight="1">
      <c r="A21" s="115">
        <v>10210</v>
      </c>
      <c r="B21" s="105" t="s">
        <v>917</v>
      </c>
      <c r="C21" s="117"/>
    </row>
    <row r="22" spans="1:3" s="98" customFormat="1" ht="30" customHeight="1">
      <c r="A22" s="115">
        <v>1021001</v>
      </c>
      <c r="B22" s="119" t="s">
        <v>949</v>
      </c>
      <c r="C22" s="117"/>
    </row>
    <row r="23" spans="1:3" s="98" customFormat="1" ht="30" customHeight="1">
      <c r="A23" s="115">
        <v>1021002</v>
      </c>
      <c r="B23" s="119" t="s">
        <v>950</v>
      </c>
      <c r="C23" s="117"/>
    </row>
    <row r="24" spans="1:3" s="98" customFormat="1" ht="30" customHeight="1">
      <c r="A24" s="115">
        <v>1021003</v>
      </c>
      <c r="B24" s="119" t="s">
        <v>951</v>
      </c>
      <c r="C24" s="117"/>
    </row>
    <row r="25" spans="1:3" s="98" customFormat="1" ht="30" customHeight="1">
      <c r="A25" s="115">
        <v>10211</v>
      </c>
      <c r="B25" s="105" t="s">
        <v>918</v>
      </c>
      <c r="C25" s="126">
        <v>34566</v>
      </c>
    </row>
    <row r="26" spans="1:3" s="98" customFormat="1" ht="30" customHeight="1">
      <c r="A26" s="115">
        <v>1021101</v>
      </c>
      <c r="B26" s="119" t="s">
        <v>952</v>
      </c>
      <c r="C26" s="126">
        <v>19021</v>
      </c>
    </row>
    <row r="27" spans="1:3" s="98" customFormat="1" ht="30" customHeight="1">
      <c r="A27" s="115">
        <v>1021102</v>
      </c>
      <c r="B27" s="119" t="s">
        <v>953</v>
      </c>
      <c r="C27" s="126">
        <v>14261</v>
      </c>
    </row>
    <row r="28" spans="1:3" s="98" customFormat="1" ht="30" customHeight="1">
      <c r="A28" s="115">
        <v>1021103</v>
      </c>
      <c r="B28" s="119" t="s">
        <v>954</v>
      </c>
      <c r="C28" s="126">
        <v>84</v>
      </c>
    </row>
    <row r="29" spans="1:3" s="98" customFormat="1" ht="30" customHeight="1">
      <c r="A29" s="115">
        <v>1101605</v>
      </c>
      <c r="B29" s="119" t="s">
        <v>955</v>
      </c>
      <c r="C29" s="126">
        <v>1200</v>
      </c>
    </row>
    <row r="30" spans="1:3" s="98" customFormat="1" ht="30" customHeight="1">
      <c r="A30" s="115">
        <v>10212</v>
      </c>
      <c r="B30" s="105" t="s">
        <v>919</v>
      </c>
      <c r="C30" s="117"/>
    </row>
    <row r="31" spans="1:3" s="98" customFormat="1" ht="30" customHeight="1">
      <c r="A31" s="115">
        <v>1021201</v>
      </c>
      <c r="B31" s="119" t="s">
        <v>956</v>
      </c>
      <c r="C31" s="117"/>
    </row>
    <row r="32" spans="1:3" s="98" customFormat="1" ht="30" customHeight="1">
      <c r="A32" s="115">
        <v>1021202</v>
      </c>
      <c r="B32" s="119" t="s">
        <v>957</v>
      </c>
      <c r="C32" s="117"/>
    </row>
    <row r="33" spans="1:3" s="98" customFormat="1" ht="30" customHeight="1">
      <c r="A33" s="115">
        <v>1021203</v>
      </c>
      <c r="B33" s="119" t="s">
        <v>958</v>
      </c>
      <c r="C33" s="117"/>
    </row>
  </sheetData>
  <sheetProtection/>
  <mergeCells count="1">
    <mergeCell ref="A2:C2"/>
  </mergeCells>
  <printOptions horizontalCentered="1"/>
  <pageMargins left="0.7868055555555555" right="0.7868055555555555" top="0.7479166666666667" bottom="0.7479166666666667" header="0.3145833333333333" footer="0.5118055555555555"/>
  <pageSetup firstPageNumber="80" useFirstPageNumber="1" horizontalDpi="600" verticalDpi="600" orientation="portrait" paperSize="9"/>
  <headerFooter scaleWithDoc="0" alignWithMargins="0">
    <oddFooter>&amp;C&amp;"Times New Roman"&amp;12— &amp;P —</oddFooter>
  </headerFooter>
</worksheet>
</file>

<file path=xl/worksheets/sheet17.xml><?xml version="1.0" encoding="utf-8"?>
<worksheet xmlns="http://schemas.openxmlformats.org/spreadsheetml/2006/main" xmlns:r="http://schemas.openxmlformats.org/officeDocument/2006/relationships">
  <dimension ref="A1:C24"/>
  <sheetViews>
    <sheetView zoomScaleSheetLayoutView="100" workbookViewId="0" topLeftCell="A1">
      <selection activeCell="D52" sqref="D52"/>
    </sheetView>
  </sheetViews>
  <sheetFormatPr defaultColWidth="32.875" defaultRowHeight="23.25" customHeight="1"/>
  <cols>
    <col min="1" max="1" width="14.625" style="98" customWidth="1"/>
    <col min="2" max="2" width="48.50390625" style="98" customWidth="1"/>
    <col min="3" max="3" width="17.375" style="111" customWidth="1"/>
    <col min="4" max="16384" width="32.875" style="98" customWidth="1"/>
  </cols>
  <sheetData>
    <row r="1" spans="1:3" s="110" customFormat="1" ht="22.5" customHeight="1">
      <c r="A1" s="98" t="s">
        <v>959</v>
      </c>
      <c r="B1" s="112"/>
      <c r="C1" s="111"/>
    </row>
    <row r="2" spans="1:3" s="110" customFormat="1" ht="25.5">
      <c r="A2" s="100" t="s">
        <v>960</v>
      </c>
      <c r="B2" s="101"/>
      <c r="C2" s="101"/>
    </row>
    <row r="3" spans="1:3" s="110" customFormat="1" ht="24.75" customHeight="1">
      <c r="A3" s="98"/>
      <c r="B3" s="102"/>
      <c r="C3" s="113" t="s">
        <v>910</v>
      </c>
    </row>
    <row r="4" spans="1:3" s="110" customFormat="1" ht="30" customHeight="1">
      <c r="A4" s="104" t="s">
        <v>923</v>
      </c>
      <c r="B4" s="104" t="s">
        <v>924</v>
      </c>
      <c r="C4" s="114" t="s">
        <v>47</v>
      </c>
    </row>
    <row r="5" spans="1:3" s="110" customFormat="1" ht="27" customHeight="1">
      <c r="A5" s="115"/>
      <c r="B5" s="116" t="s">
        <v>961</v>
      </c>
      <c r="C5" s="117">
        <f>C6+C9+C13+C19</f>
        <v>55657</v>
      </c>
    </row>
    <row r="6" spans="1:3" s="110" customFormat="1" ht="27" customHeight="1">
      <c r="A6" s="115">
        <v>20902</v>
      </c>
      <c r="B6" s="105" t="s">
        <v>926</v>
      </c>
      <c r="C6" s="118">
        <v>1014</v>
      </c>
    </row>
    <row r="7" spans="1:3" s="110" customFormat="1" ht="27" customHeight="1">
      <c r="A7" s="115">
        <v>2090201</v>
      </c>
      <c r="B7" s="119" t="s">
        <v>962</v>
      </c>
      <c r="C7" s="118">
        <v>558</v>
      </c>
    </row>
    <row r="8" spans="1:3" s="110" customFormat="1" ht="27" customHeight="1">
      <c r="A8" s="115">
        <v>2090299</v>
      </c>
      <c r="B8" s="119" t="s">
        <v>963</v>
      </c>
      <c r="C8" s="118">
        <v>456</v>
      </c>
    </row>
    <row r="9" spans="1:3" s="110" customFormat="1" ht="27" customHeight="1">
      <c r="A9" s="115">
        <v>20903</v>
      </c>
      <c r="B9" s="105" t="s">
        <v>964</v>
      </c>
      <c r="C9" s="118">
        <v>18624</v>
      </c>
    </row>
    <row r="10" spans="1:3" s="110" customFormat="1" ht="27" customHeight="1">
      <c r="A10" s="115">
        <v>2090301</v>
      </c>
      <c r="B10" s="119" t="s">
        <v>965</v>
      </c>
      <c r="C10" s="118">
        <v>17874</v>
      </c>
    </row>
    <row r="11" spans="1:3" s="110" customFormat="1" ht="27" customHeight="1">
      <c r="A11" s="115">
        <v>2301703</v>
      </c>
      <c r="B11" s="119" t="s">
        <v>966</v>
      </c>
      <c r="C11" s="118">
        <v>34</v>
      </c>
    </row>
    <row r="12" spans="1:3" s="110" customFormat="1" ht="27" customHeight="1">
      <c r="A12" s="115">
        <v>2090399</v>
      </c>
      <c r="B12" s="119" t="s">
        <v>967</v>
      </c>
      <c r="C12" s="118">
        <v>716</v>
      </c>
    </row>
    <row r="13" spans="1:3" s="110" customFormat="1" ht="27" customHeight="1">
      <c r="A13" s="115">
        <v>20904</v>
      </c>
      <c r="B13" s="105" t="s">
        <v>928</v>
      </c>
      <c r="C13" s="118">
        <v>1453</v>
      </c>
    </row>
    <row r="14" spans="1:3" s="110" customFormat="1" ht="27" customHeight="1">
      <c r="A14" s="115">
        <v>2090401</v>
      </c>
      <c r="B14" s="119" t="s">
        <v>968</v>
      </c>
      <c r="C14" s="118">
        <v>1400</v>
      </c>
    </row>
    <row r="15" spans="1:3" s="110" customFormat="1" ht="27" customHeight="1">
      <c r="A15" s="115">
        <v>2090499</v>
      </c>
      <c r="B15" s="119" t="s">
        <v>969</v>
      </c>
      <c r="C15" s="117">
        <v>53</v>
      </c>
    </row>
    <row r="16" spans="1:3" s="110" customFormat="1" ht="27" customHeight="1">
      <c r="A16" s="115">
        <v>20910</v>
      </c>
      <c r="B16" s="105" t="s">
        <v>929</v>
      </c>
      <c r="C16" s="117"/>
    </row>
    <row r="17" spans="1:3" s="110" customFormat="1" ht="27" customHeight="1">
      <c r="A17" s="115">
        <v>2091001</v>
      </c>
      <c r="B17" s="119" t="s">
        <v>970</v>
      </c>
      <c r="C17" s="117"/>
    </row>
    <row r="18" spans="1:3" s="110" customFormat="1" ht="27" customHeight="1">
      <c r="A18" s="115">
        <v>2091099</v>
      </c>
      <c r="B18" s="119" t="s">
        <v>971</v>
      </c>
      <c r="C18" s="117"/>
    </row>
    <row r="19" spans="1:3" s="110" customFormat="1" ht="27" customHeight="1">
      <c r="A19" s="115">
        <v>20911</v>
      </c>
      <c r="B19" s="105" t="s">
        <v>930</v>
      </c>
      <c r="C19" s="118">
        <v>34566</v>
      </c>
    </row>
    <row r="20" spans="1:3" s="110" customFormat="1" ht="27" customHeight="1">
      <c r="A20" s="115">
        <v>2091101</v>
      </c>
      <c r="B20" s="119" t="s">
        <v>970</v>
      </c>
      <c r="C20" s="118">
        <v>33766</v>
      </c>
    </row>
    <row r="21" spans="1:3" s="110" customFormat="1" ht="27" customHeight="1">
      <c r="A21" s="115">
        <v>2091199</v>
      </c>
      <c r="B21" s="119" t="s">
        <v>971</v>
      </c>
      <c r="C21" s="117">
        <v>800</v>
      </c>
    </row>
    <row r="22" spans="1:3" s="110" customFormat="1" ht="27" customHeight="1">
      <c r="A22" s="115">
        <v>20912</v>
      </c>
      <c r="B22" s="105" t="s">
        <v>931</v>
      </c>
      <c r="C22" s="117"/>
    </row>
    <row r="23" spans="1:3" s="110" customFormat="1" ht="27" customHeight="1">
      <c r="A23" s="115">
        <v>2091201</v>
      </c>
      <c r="B23" s="119" t="s">
        <v>965</v>
      </c>
      <c r="C23" s="117"/>
    </row>
    <row r="24" spans="1:3" s="98" customFormat="1" ht="27" customHeight="1">
      <c r="A24" s="115">
        <v>2091299</v>
      </c>
      <c r="B24" s="119" t="s">
        <v>971</v>
      </c>
      <c r="C24" s="117"/>
    </row>
  </sheetData>
  <sheetProtection/>
  <mergeCells count="1">
    <mergeCell ref="A2:C2"/>
  </mergeCells>
  <printOptions horizontalCentered="1"/>
  <pageMargins left="0.7868055555555555" right="0.7868055555555555" top="0.9444444444444444" bottom="0.7479166666666667" header="0.3145833333333333" footer="0.5118055555555555"/>
  <pageSetup firstPageNumber="82" useFirstPageNumber="1" horizontalDpi="600" verticalDpi="600" orientation="portrait" paperSize="9"/>
  <headerFooter scaleWithDoc="0" alignWithMargins="0">
    <oddFooter>&amp;C&amp;"Times New Roman"&amp;12— &amp;P —</oddFooter>
  </headerFooter>
</worksheet>
</file>

<file path=xl/worksheets/sheet18.xml><?xml version="1.0" encoding="utf-8"?>
<worksheet xmlns="http://schemas.openxmlformats.org/spreadsheetml/2006/main" xmlns:r="http://schemas.openxmlformats.org/officeDocument/2006/relationships">
  <dimension ref="A1:B12"/>
  <sheetViews>
    <sheetView showZeros="0" zoomScaleSheetLayoutView="100" workbookViewId="0" topLeftCell="A1">
      <selection activeCell="D12" sqref="D12"/>
    </sheetView>
  </sheetViews>
  <sheetFormatPr defaultColWidth="33.875" defaultRowHeight="26.25" customHeight="1"/>
  <cols>
    <col min="1" max="1" width="60.375" style="98" customWidth="1"/>
    <col min="2" max="2" width="22.50390625" style="98" customWidth="1"/>
    <col min="3" max="16384" width="33.875" style="98" customWidth="1"/>
  </cols>
  <sheetData>
    <row r="1" spans="1:2" s="97" customFormat="1" ht="30.75" customHeight="1">
      <c r="A1" s="99" t="s">
        <v>972</v>
      </c>
      <c r="B1" s="98"/>
    </row>
    <row r="2" spans="1:2" s="97" customFormat="1" ht="51" customHeight="1">
      <c r="A2" s="100" t="s">
        <v>973</v>
      </c>
      <c r="B2" s="101"/>
    </row>
    <row r="3" spans="1:2" s="97" customFormat="1" ht="32.25" customHeight="1">
      <c r="A3" s="102"/>
      <c r="B3" s="103" t="s">
        <v>974</v>
      </c>
    </row>
    <row r="4" spans="1:2" s="97" customFormat="1" ht="32.25" customHeight="1">
      <c r="A4" s="104" t="s">
        <v>822</v>
      </c>
      <c r="B4" s="104" t="s">
        <v>47</v>
      </c>
    </row>
    <row r="5" spans="1:2" s="97" customFormat="1" ht="32.25" customHeight="1">
      <c r="A5" s="105" t="s">
        <v>975</v>
      </c>
      <c r="B5" s="106">
        <f>SUM(B6:B11)</f>
        <v>86802.79000000001</v>
      </c>
    </row>
    <row r="6" spans="1:2" s="97" customFormat="1" ht="32.25" customHeight="1">
      <c r="A6" s="105" t="s">
        <v>976</v>
      </c>
      <c r="B6" s="107">
        <v>2547</v>
      </c>
    </row>
    <row r="7" spans="1:2" s="97" customFormat="1" ht="39.75" customHeight="1">
      <c r="A7" s="105" t="s">
        <v>977</v>
      </c>
      <c r="B7" s="107">
        <v>81998.21</v>
      </c>
    </row>
    <row r="8" spans="1:2" s="97" customFormat="1" ht="32.25" customHeight="1">
      <c r="A8" s="105" t="s">
        <v>978</v>
      </c>
      <c r="B8" s="107">
        <v>2257.58</v>
      </c>
    </row>
    <row r="9" spans="1:2" s="97" customFormat="1" ht="32.25" customHeight="1">
      <c r="A9" s="105" t="s">
        <v>979</v>
      </c>
      <c r="B9" s="107"/>
    </row>
    <row r="10" spans="1:2" s="97" customFormat="1" ht="32.25" customHeight="1">
      <c r="A10" s="105" t="s">
        <v>980</v>
      </c>
      <c r="B10" s="107"/>
    </row>
    <row r="11" spans="1:2" s="97" customFormat="1" ht="32.25" customHeight="1">
      <c r="A11" s="105" t="s">
        <v>981</v>
      </c>
      <c r="B11" s="106"/>
    </row>
    <row r="12" spans="1:2" s="97" customFormat="1" ht="259.5" customHeight="1">
      <c r="A12" s="108" t="s">
        <v>982</v>
      </c>
      <c r="B12" s="109"/>
    </row>
  </sheetData>
  <sheetProtection/>
  <mergeCells count="2">
    <mergeCell ref="A2:B2"/>
    <mergeCell ref="A12:B12"/>
  </mergeCells>
  <printOptions horizontalCentered="1"/>
  <pageMargins left="0.7868055555555555" right="0.7868055555555555" top="0.9444444444444444" bottom="0.7479166666666667" header="0.3145833333333333" footer="0.5118055555555555"/>
  <pageSetup firstPageNumber="83" useFirstPageNumber="1" horizontalDpi="600" verticalDpi="600" orientation="portrait" paperSize="9"/>
  <headerFooter scaleWithDoc="0" alignWithMargins="0">
    <oddFooter>&amp;C&amp;"Times New Roman"&amp;12— &amp;P —</oddFooter>
  </headerFooter>
</worksheet>
</file>

<file path=xl/worksheets/sheet19.xml><?xml version="1.0" encoding="utf-8"?>
<worksheet xmlns="http://schemas.openxmlformats.org/spreadsheetml/2006/main" xmlns:r="http://schemas.openxmlformats.org/officeDocument/2006/relationships">
  <dimension ref="A1:D91"/>
  <sheetViews>
    <sheetView showZeros="0" zoomScaleSheetLayoutView="100" workbookViewId="0" topLeftCell="A1">
      <selection activeCell="B20" sqref="B20"/>
    </sheetView>
  </sheetViews>
  <sheetFormatPr defaultColWidth="9.00390625" defaultRowHeight="15.75" customHeight="1"/>
  <cols>
    <col min="1" max="1" width="13.00390625" style="5" customWidth="1"/>
    <col min="2" max="2" width="42.125" style="5" customWidth="1"/>
    <col min="3" max="3" width="12.625" style="6" customWidth="1"/>
    <col min="4" max="4" width="11.625" style="5" customWidth="1"/>
    <col min="5" max="16384" width="9.00390625" style="5" customWidth="1"/>
  </cols>
  <sheetData>
    <row r="1" spans="1:3" s="1" customFormat="1" ht="36" customHeight="1">
      <c r="A1" s="7" t="s">
        <v>983</v>
      </c>
      <c r="B1" s="5"/>
      <c r="C1" s="8"/>
    </row>
    <row r="2" spans="1:4" ht="42.75" customHeight="1">
      <c r="A2" s="9" t="s">
        <v>984</v>
      </c>
      <c r="B2" s="10"/>
      <c r="C2" s="10"/>
      <c r="D2" s="10"/>
    </row>
    <row r="3" spans="1:4" s="1" customFormat="1" ht="33" customHeight="1">
      <c r="A3" s="11" t="s">
        <v>985</v>
      </c>
      <c r="B3" s="60"/>
      <c r="C3" s="80" t="s">
        <v>986</v>
      </c>
      <c r="D3" s="81"/>
    </row>
    <row r="4" spans="1:4" s="4" customFormat="1" ht="33" customHeight="1">
      <c r="A4" s="82" t="s">
        <v>3</v>
      </c>
      <c r="B4" s="82" t="s">
        <v>4</v>
      </c>
      <c r="C4" s="83" t="s">
        <v>5</v>
      </c>
      <c r="D4" s="84" t="s">
        <v>6</v>
      </c>
    </row>
    <row r="5" spans="1:4" s="4" customFormat="1" ht="33" customHeight="1">
      <c r="A5" s="85">
        <v>10306</v>
      </c>
      <c r="B5" s="86" t="s">
        <v>987</v>
      </c>
      <c r="C5" s="87">
        <f>SUM(C6:C10)</f>
        <v>27828.1</v>
      </c>
      <c r="D5" s="88"/>
    </row>
    <row r="6" spans="1:4" s="4" customFormat="1" ht="33" customHeight="1">
      <c r="A6" s="89">
        <v>1030601</v>
      </c>
      <c r="B6" s="70" t="s">
        <v>988</v>
      </c>
      <c r="C6" s="90">
        <v>27563.1</v>
      </c>
      <c r="D6" s="88"/>
    </row>
    <row r="7" spans="1:4" s="4" customFormat="1" ht="33" customHeight="1">
      <c r="A7" s="89">
        <v>1030602</v>
      </c>
      <c r="B7" s="70" t="s">
        <v>989</v>
      </c>
      <c r="C7" s="90">
        <v>150</v>
      </c>
      <c r="D7" s="91"/>
    </row>
    <row r="8" spans="1:4" s="4" customFormat="1" ht="33" customHeight="1">
      <c r="A8" s="89">
        <v>1030603</v>
      </c>
      <c r="B8" s="70" t="s">
        <v>990</v>
      </c>
      <c r="C8" s="90">
        <v>0</v>
      </c>
      <c r="D8" s="92"/>
    </row>
    <row r="9" spans="1:4" s="4" customFormat="1" ht="33" customHeight="1">
      <c r="A9" s="89">
        <v>1030604</v>
      </c>
      <c r="B9" s="70" t="s">
        <v>991</v>
      </c>
      <c r="C9" s="90">
        <v>0</v>
      </c>
      <c r="D9" s="92"/>
    </row>
    <row r="10" spans="1:4" s="4" customFormat="1" ht="33" customHeight="1">
      <c r="A10" s="89">
        <v>1030698</v>
      </c>
      <c r="B10" s="70" t="s">
        <v>992</v>
      </c>
      <c r="C10" s="90">
        <v>115</v>
      </c>
      <c r="D10" s="92"/>
    </row>
    <row r="11" spans="1:4" s="4" customFormat="1" ht="33" customHeight="1">
      <c r="A11" s="78"/>
      <c r="B11" s="93" t="s">
        <v>993</v>
      </c>
      <c r="C11" s="94">
        <f>SUM(C12:C13)</f>
        <v>2530</v>
      </c>
      <c r="D11" s="92"/>
    </row>
    <row r="12" spans="1:4" s="4" customFormat="1" ht="33" customHeight="1">
      <c r="A12" s="89">
        <v>11005</v>
      </c>
      <c r="B12" s="95" t="s">
        <v>994</v>
      </c>
      <c r="C12" s="90">
        <v>1</v>
      </c>
      <c r="D12" s="92"/>
    </row>
    <row r="13" spans="1:4" s="4" customFormat="1" ht="33" customHeight="1">
      <c r="A13" s="89"/>
      <c r="B13" s="95" t="s">
        <v>995</v>
      </c>
      <c r="C13" s="90">
        <v>2529</v>
      </c>
      <c r="D13" s="92"/>
    </row>
    <row r="14" spans="1:4" s="4" customFormat="1" ht="33" customHeight="1">
      <c r="A14" s="78"/>
      <c r="B14" s="93" t="s">
        <v>996</v>
      </c>
      <c r="C14" s="96">
        <f>C11+C5</f>
        <v>30358.1</v>
      </c>
      <c r="D14" s="92"/>
    </row>
    <row r="15" s="1" customFormat="1" ht="33" customHeight="1">
      <c r="C15" s="8"/>
    </row>
    <row r="16" s="1" customFormat="1" ht="15.75">
      <c r="C16" s="8"/>
    </row>
    <row r="17" s="1" customFormat="1" ht="15.75">
      <c r="C17" s="8"/>
    </row>
    <row r="18" s="1" customFormat="1" ht="15.75">
      <c r="C18" s="8"/>
    </row>
    <row r="19" s="1" customFormat="1" ht="15.75">
      <c r="C19" s="8"/>
    </row>
    <row r="20" s="1" customFormat="1" ht="15.75">
      <c r="C20" s="8"/>
    </row>
    <row r="21" s="1" customFormat="1" ht="15.75">
      <c r="C21" s="8"/>
    </row>
    <row r="22" s="1" customFormat="1" ht="15.75">
      <c r="C22" s="8"/>
    </row>
    <row r="23" s="1" customFormat="1" ht="15.75">
      <c r="C23" s="8"/>
    </row>
    <row r="24" s="1" customFormat="1" ht="15.75">
      <c r="C24" s="8"/>
    </row>
    <row r="25" s="1" customFormat="1" ht="15.75">
      <c r="C25" s="8"/>
    </row>
    <row r="26" s="1" customFormat="1" ht="15.75">
      <c r="C26" s="8"/>
    </row>
    <row r="27" s="1" customFormat="1" ht="15.75">
      <c r="C27" s="8"/>
    </row>
    <row r="28" s="1" customFormat="1" ht="15.75">
      <c r="C28" s="8"/>
    </row>
    <row r="29" s="1" customFormat="1" ht="15.75">
      <c r="C29" s="8"/>
    </row>
    <row r="30" s="1" customFormat="1" ht="15.75">
      <c r="C30" s="8"/>
    </row>
    <row r="31" s="1" customFormat="1" ht="15.75">
      <c r="C31" s="8"/>
    </row>
    <row r="32" s="1" customFormat="1" ht="15.75">
      <c r="C32" s="8"/>
    </row>
    <row r="33" s="1" customFormat="1" ht="15.75">
      <c r="C33" s="8"/>
    </row>
    <row r="34" s="1" customFormat="1" ht="15.75">
      <c r="C34" s="8"/>
    </row>
    <row r="35" s="1" customFormat="1" ht="15.75">
      <c r="C35" s="8"/>
    </row>
    <row r="36" s="1" customFormat="1" ht="15.75">
      <c r="C36" s="8"/>
    </row>
    <row r="37" s="1" customFormat="1" ht="15.75">
      <c r="C37" s="8"/>
    </row>
    <row r="38" s="1" customFormat="1" ht="15.75">
      <c r="C38" s="8"/>
    </row>
    <row r="39" s="1" customFormat="1" ht="15.75">
      <c r="C39" s="8"/>
    </row>
    <row r="40" s="1" customFormat="1" ht="15.75">
      <c r="C40" s="8"/>
    </row>
    <row r="41" s="1" customFormat="1" ht="15.75">
      <c r="C41" s="8"/>
    </row>
    <row r="42" s="1" customFormat="1" ht="15.75">
      <c r="C42" s="8"/>
    </row>
    <row r="43" s="1" customFormat="1" ht="15.75">
      <c r="C43" s="8"/>
    </row>
    <row r="44" s="1" customFormat="1" ht="15.75">
      <c r="C44" s="8"/>
    </row>
    <row r="45" s="1" customFormat="1" ht="15.75">
      <c r="C45" s="8"/>
    </row>
    <row r="46" s="1" customFormat="1" ht="15.75">
      <c r="C46" s="8"/>
    </row>
    <row r="47" s="1" customFormat="1" ht="15.75">
      <c r="C47" s="8"/>
    </row>
    <row r="48" s="1" customFormat="1" ht="15.75">
      <c r="C48" s="8"/>
    </row>
    <row r="49" s="1" customFormat="1" ht="15.75">
      <c r="C49" s="8"/>
    </row>
    <row r="50" s="1" customFormat="1" ht="15.75">
      <c r="C50" s="8"/>
    </row>
    <row r="51" s="1" customFormat="1" ht="15.75">
      <c r="C51" s="8"/>
    </row>
    <row r="52" s="1" customFormat="1" ht="15.75">
      <c r="C52" s="8"/>
    </row>
    <row r="53" s="1" customFormat="1" ht="15.75">
      <c r="C53" s="8"/>
    </row>
    <row r="54" s="1" customFormat="1" ht="15.75">
      <c r="C54" s="8"/>
    </row>
    <row r="55" s="1" customFormat="1" ht="15.75">
      <c r="C55" s="8"/>
    </row>
    <row r="56" s="1" customFormat="1" ht="15.75">
      <c r="C56" s="8"/>
    </row>
    <row r="57" s="1" customFormat="1" ht="15.75">
      <c r="C57" s="8"/>
    </row>
    <row r="58" s="1" customFormat="1" ht="15.75">
      <c r="C58" s="8"/>
    </row>
    <row r="59" s="1" customFormat="1" ht="15.75">
      <c r="C59" s="8"/>
    </row>
    <row r="60" s="1" customFormat="1" ht="15.75">
      <c r="C60" s="8"/>
    </row>
    <row r="61" s="1" customFormat="1" ht="15.75">
      <c r="C61" s="8"/>
    </row>
    <row r="62" s="1" customFormat="1" ht="15.75">
      <c r="C62" s="8"/>
    </row>
    <row r="63" s="1" customFormat="1" ht="15.75">
      <c r="C63" s="8"/>
    </row>
    <row r="64" s="1" customFormat="1" ht="15.75">
      <c r="C64" s="8"/>
    </row>
    <row r="65" s="1" customFormat="1" ht="15.75">
      <c r="C65" s="8"/>
    </row>
    <row r="66" s="1" customFormat="1" ht="15.75">
      <c r="C66" s="8"/>
    </row>
    <row r="67" s="1" customFormat="1" ht="15.75">
      <c r="C67" s="8"/>
    </row>
    <row r="68" s="1" customFormat="1" ht="15.75">
      <c r="C68" s="8"/>
    </row>
    <row r="69" s="1" customFormat="1" ht="15.75">
      <c r="C69" s="8"/>
    </row>
    <row r="70" s="1" customFormat="1" ht="15.75">
      <c r="C70" s="8"/>
    </row>
    <row r="71" s="1" customFormat="1" ht="15.75">
      <c r="C71" s="8"/>
    </row>
    <row r="72" s="1" customFormat="1" ht="15.75">
      <c r="C72" s="8"/>
    </row>
    <row r="73" s="1" customFormat="1" ht="15.75">
      <c r="C73" s="8"/>
    </row>
    <row r="74" s="1" customFormat="1" ht="15.75">
      <c r="C74" s="8"/>
    </row>
    <row r="75" s="1" customFormat="1" ht="15.75">
      <c r="C75" s="8"/>
    </row>
    <row r="76" s="1" customFormat="1" ht="15.75">
      <c r="C76" s="8"/>
    </row>
    <row r="77" s="1" customFormat="1" ht="15.75">
      <c r="C77" s="8"/>
    </row>
    <row r="78" s="1" customFormat="1" ht="15.75">
      <c r="C78" s="8"/>
    </row>
    <row r="79" s="1" customFormat="1" ht="15.75">
      <c r="C79" s="8"/>
    </row>
    <row r="80" s="1" customFormat="1" ht="15.75">
      <c r="C80" s="8"/>
    </row>
    <row r="81" s="1" customFormat="1" ht="15.75">
      <c r="C81" s="8"/>
    </row>
    <row r="82" s="1" customFormat="1" ht="15.75">
      <c r="C82" s="8"/>
    </row>
    <row r="83" s="1" customFormat="1" ht="15.75">
      <c r="C83" s="8"/>
    </row>
    <row r="84" s="1" customFormat="1" ht="15.75">
      <c r="C84" s="8"/>
    </row>
    <row r="85" s="1" customFormat="1" ht="15.75">
      <c r="C85" s="8"/>
    </row>
    <row r="86" s="1" customFormat="1" ht="15.75">
      <c r="C86" s="8"/>
    </row>
    <row r="87" s="1" customFormat="1" ht="15.75">
      <c r="C87" s="8"/>
    </row>
    <row r="88" s="1" customFormat="1" ht="15.75">
      <c r="C88" s="8"/>
    </row>
    <row r="89" s="1" customFormat="1" ht="15.75">
      <c r="C89" s="8"/>
    </row>
    <row r="90" s="1" customFormat="1" ht="15.75">
      <c r="C90" s="8"/>
    </row>
    <row r="91" s="1" customFormat="1" ht="15.75">
      <c r="C91" s="8"/>
    </row>
  </sheetData>
  <sheetProtection/>
  <mergeCells count="3">
    <mergeCell ref="A2:D2"/>
    <mergeCell ref="A3:B3"/>
    <mergeCell ref="C3:D3"/>
  </mergeCells>
  <printOptions horizontalCentered="1"/>
  <pageMargins left="0.7868055555555555" right="0.7868055555555555" top="0.9444444444444444" bottom="0.7479166666666667" header="0.3145833333333333" footer="0.5118055555555555"/>
  <pageSetup firstPageNumber="84" useFirstPageNumber="1" horizontalDpi="600" verticalDpi="600" orientation="portrait" paperSize="9"/>
  <headerFooter scaleWithDoc="0" alignWithMargins="0">
    <oddFooter>&amp;C&amp;"Times New Roman"&amp;12— &amp;P —</oddFooter>
  </headerFooter>
</worksheet>
</file>

<file path=xl/worksheets/sheet2.xml><?xml version="1.0" encoding="utf-8"?>
<worksheet xmlns="http://schemas.openxmlformats.org/spreadsheetml/2006/main" xmlns:r="http://schemas.openxmlformats.org/officeDocument/2006/relationships">
  <dimension ref="A1:C39"/>
  <sheetViews>
    <sheetView showZeros="0" zoomScaleSheetLayoutView="100" workbookViewId="0" topLeftCell="A1">
      <pane ySplit="4" topLeftCell="A5" activePane="bottomLeft" state="frozen"/>
      <selection pane="bottomLeft" activeCell="B5" sqref="B5"/>
    </sheetView>
  </sheetViews>
  <sheetFormatPr defaultColWidth="9.00390625" defaultRowHeight="15" customHeight="1"/>
  <cols>
    <col min="1" max="1" width="15.875" style="418" customWidth="1"/>
    <col min="2" max="2" width="45.00390625" style="418" customWidth="1"/>
    <col min="3" max="3" width="17.50390625" style="419" customWidth="1"/>
    <col min="4" max="249" width="9.00390625" style="110" customWidth="1"/>
    <col min="250" max="16384" width="9.00390625" style="110" customWidth="1"/>
  </cols>
  <sheetData>
    <row r="1" spans="1:2" ht="23.25" customHeight="1">
      <c r="A1" s="420" t="s">
        <v>42</v>
      </c>
      <c r="B1" s="421"/>
    </row>
    <row r="2" spans="1:3" ht="25.5">
      <c r="A2" s="422" t="s">
        <v>43</v>
      </c>
      <c r="B2" s="423"/>
      <c r="C2" s="423"/>
    </row>
    <row r="3" ht="33.75" customHeight="1">
      <c r="C3" s="419" t="s">
        <v>44</v>
      </c>
    </row>
    <row r="4" spans="1:3" ht="25.5" customHeight="1">
      <c r="A4" s="424" t="s">
        <v>45</v>
      </c>
      <c r="B4" s="424" t="s">
        <v>46</v>
      </c>
      <c r="C4" s="425" t="s">
        <v>47</v>
      </c>
    </row>
    <row r="5" spans="1:3" ht="25.5" customHeight="1">
      <c r="A5" s="426"/>
      <c r="B5" s="427" t="s">
        <v>48</v>
      </c>
      <c r="C5" s="426">
        <f>SUM(C6:C29)</f>
        <v>1813379.733</v>
      </c>
    </row>
    <row r="6" spans="1:3" ht="25.5" customHeight="1">
      <c r="A6" s="428">
        <v>201</v>
      </c>
      <c r="B6" s="429" t="s">
        <v>49</v>
      </c>
      <c r="C6" s="430">
        <v>244708.63</v>
      </c>
    </row>
    <row r="7" spans="1:3" ht="25.5" customHeight="1">
      <c r="A7" s="428">
        <v>203</v>
      </c>
      <c r="B7" s="429" t="s">
        <v>50</v>
      </c>
      <c r="C7" s="430">
        <v>299.6</v>
      </c>
    </row>
    <row r="8" spans="1:3" ht="25.5" customHeight="1">
      <c r="A8" s="428">
        <v>204</v>
      </c>
      <c r="B8" s="429" t="s">
        <v>51</v>
      </c>
      <c r="C8" s="430">
        <v>69744.32</v>
      </c>
    </row>
    <row r="9" spans="1:3" ht="25.5" customHeight="1">
      <c r="A9" s="428">
        <v>205</v>
      </c>
      <c r="B9" s="429" t="s">
        <v>52</v>
      </c>
      <c r="C9" s="430">
        <v>262081.53999999998</v>
      </c>
    </row>
    <row r="10" spans="1:3" ht="25.5" customHeight="1">
      <c r="A10" s="428">
        <v>206</v>
      </c>
      <c r="B10" s="429" t="s">
        <v>53</v>
      </c>
      <c r="C10" s="430">
        <v>18830.3</v>
      </c>
    </row>
    <row r="11" spans="1:3" ht="25.5" customHeight="1">
      <c r="A11" s="428">
        <v>207</v>
      </c>
      <c r="B11" s="429" t="s">
        <v>54</v>
      </c>
      <c r="C11" s="430">
        <v>18524.45</v>
      </c>
    </row>
    <row r="12" spans="1:3" ht="25.5" customHeight="1">
      <c r="A12" s="428">
        <v>208</v>
      </c>
      <c r="B12" s="429" t="s">
        <v>55</v>
      </c>
      <c r="C12" s="430">
        <v>333574.82050000003</v>
      </c>
    </row>
    <row r="13" spans="1:3" ht="25.5" customHeight="1">
      <c r="A13" s="428">
        <v>210</v>
      </c>
      <c r="B13" s="429" t="s">
        <v>56</v>
      </c>
      <c r="C13" s="430">
        <v>220453.562</v>
      </c>
    </row>
    <row r="14" spans="1:3" ht="25.5" customHeight="1">
      <c r="A14" s="428">
        <v>211</v>
      </c>
      <c r="B14" s="429" t="s">
        <v>57</v>
      </c>
      <c r="C14" s="430">
        <v>40512</v>
      </c>
    </row>
    <row r="15" spans="1:3" ht="25.5" customHeight="1">
      <c r="A15" s="428">
        <v>212</v>
      </c>
      <c r="B15" s="429" t="s">
        <v>58</v>
      </c>
      <c r="C15" s="430">
        <v>87388.706</v>
      </c>
    </row>
    <row r="16" spans="1:3" ht="25.5" customHeight="1">
      <c r="A16" s="428">
        <v>213</v>
      </c>
      <c r="B16" s="429" t="s">
        <v>59</v>
      </c>
      <c r="C16" s="430">
        <v>182878.49</v>
      </c>
    </row>
    <row r="17" spans="1:3" ht="25.5" customHeight="1">
      <c r="A17" s="428">
        <v>214</v>
      </c>
      <c r="B17" s="429" t="s">
        <v>60</v>
      </c>
      <c r="C17" s="430">
        <v>80329.9625</v>
      </c>
    </row>
    <row r="18" spans="1:3" ht="25.5" customHeight="1">
      <c r="A18" s="428">
        <v>215</v>
      </c>
      <c r="B18" s="429" t="s">
        <v>61</v>
      </c>
      <c r="C18" s="430">
        <v>48461</v>
      </c>
    </row>
    <row r="19" spans="1:3" ht="25.5" customHeight="1">
      <c r="A19" s="428">
        <v>216</v>
      </c>
      <c r="B19" s="429" t="s">
        <v>62</v>
      </c>
      <c r="C19" s="430">
        <v>6226</v>
      </c>
    </row>
    <row r="20" spans="1:3" ht="25.5" customHeight="1">
      <c r="A20" s="428">
        <v>217</v>
      </c>
      <c r="B20" s="429" t="s">
        <v>63</v>
      </c>
      <c r="C20" s="430">
        <v>7794</v>
      </c>
    </row>
    <row r="21" spans="1:3" ht="25.5" customHeight="1">
      <c r="A21" s="428">
        <v>219</v>
      </c>
      <c r="B21" s="429" t="s">
        <v>64</v>
      </c>
      <c r="C21" s="430">
        <v>216.3</v>
      </c>
    </row>
    <row r="22" spans="1:3" ht="25.5" customHeight="1">
      <c r="A22" s="428">
        <v>220</v>
      </c>
      <c r="B22" s="429" t="s">
        <v>65</v>
      </c>
      <c r="C22" s="430">
        <v>15569.472</v>
      </c>
    </row>
    <row r="23" spans="1:3" ht="25.5" customHeight="1">
      <c r="A23" s="428">
        <v>221</v>
      </c>
      <c r="B23" s="429" t="s">
        <v>66</v>
      </c>
      <c r="C23" s="430">
        <v>30930.51</v>
      </c>
    </row>
    <row r="24" spans="1:3" ht="25.5" customHeight="1">
      <c r="A24" s="428">
        <v>222</v>
      </c>
      <c r="B24" s="429" t="s">
        <v>67</v>
      </c>
      <c r="C24" s="430">
        <v>12453</v>
      </c>
    </row>
    <row r="25" spans="1:3" ht="25.5" customHeight="1">
      <c r="A25" s="428">
        <v>224</v>
      </c>
      <c r="B25" s="429" t="s">
        <v>68</v>
      </c>
      <c r="C25" s="430">
        <v>19566.4</v>
      </c>
    </row>
    <row r="26" spans="1:3" ht="25.5" customHeight="1">
      <c r="A26" s="428">
        <v>227</v>
      </c>
      <c r="B26" s="429" t="s">
        <v>69</v>
      </c>
      <c r="C26" s="430">
        <v>21200</v>
      </c>
    </row>
    <row r="27" spans="1:3" ht="25.5" customHeight="1">
      <c r="A27" s="428">
        <v>229</v>
      </c>
      <c r="B27" s="429" t="s">
        <v>70</v>
      </c>
      <c r="C27" s="430">
        <v>46609</v>
      </c>
    </row>
    <row r="28" spans="1:3" ht="25.5" customHeight="1">
      <c r="A28" s="428">
        <v>232</v>
      </c>
      <c r="B28" s="429" t="s">
        <v>71</v>
      </c>
      <c r="C28" s="430">
        <v>44957.67</v>
      </c>
    </row>
    <row r="29" spans="1:3" ht="25.5" customHeight="1">
      <c r="A29" s="428">
        <v>233</v>
      </c>
      <c r="B29" s="429" t="s">
        <v>72</v>
      </c>
      <c r="C29" s="430">
        <v>70</v>
      </c>
    </row>
    <row r="30" spans="1:3" ht="25.5" customHeight="1">
      <c r="A30" s="428"/>
      <c r="B30" s="431" t="s">
        <v>73</v>
      </c>
      <c r="C30" s="432">
        <f>C31+C35</f>
        <v>400659</v>
      </c>
    </row>
    <row r="31" spans="1:3" ht="25.5" customHeight="1">
      <c r="A31" s="428">
        <v>230</v>
      </c>
      <c r="B31" s="433" t="s">
        <v>74</v>
      </c>
      <c r="C31" s="430">
        <f>SUM(C32:C34)</f>
        <v>308884</v>
      </c>
    </row>
    <row r="32" spans="1:3" ht="25.5" customHeight="1">
      <c r="A32" s="428">
        <v>23006</v>
      </c>
      <c r="B32" s="434" t="s">
        <v>75</v>
      </c>
      <c r="C32" s="430">
        <v>132052</v>
      </c>
    </row>
    <row r="33" spans="1:3" ht="25.5" customHeight="1">
      <c r="A33" s="428">
        <v>23009</v>
      </c>
      <c r="B33" s="433" t="s">
        <v>76</v>
      </c>
      <c r="C33" s="430">
        <v>173426</v>
      </c>
    </row>
    <row r="34" spans="1:3" ht="25.5" customHeight="1">
      <c r="A34" s="428">
        <v>23015</v>
      </c>
      <c r="B34" s="433" t="s">
        <v>77</v>
      </c>
      <c r="C34" s="430">
        <v>3406</v>
      </c>
    </row>
    <row r="35" spans="1:3" ht="25.5" customHeight="1">
      <c r="A35" s="428">
        <v>231</v>
      </c>
      <c r="B35" s="433" t="s">
        <v>78</v>
      </c>
      <c r="C35" s="430">
        <f>C36</f>
        <v>91775</v>
      </c>
    </row>
    <row r="36" spans="1:3" ht="25.5" customHeight="1">
      <c r="A36" s="428">
        <v>23103</v>
      </c>
      <c r="B36" s="434" t="s">
        <v>79</v>
      </c>
      <c r="C36" s="430">
        <v>91775</v>
      </c>
    </row>
    <row r="37" spans="1:3" ht="25.5" customHeight="1">
      <c r="A37" s="435"/>
      <c r="B37" s="436"/>
      <c r="C37" s="426"/>
    </row>
    <row r="38" spans="1:3" ht="25.5" customHeight="1">
      <c r="A38" s="437"/>
      <c r="B38" s="438" t="s">
        <v>80</v>
      </c>
      <c r="C38" s="439">
        <f>C30+C5</f>
        <v>2214038.733</v>
      </c>
    </row>
    <row r="39" ht="15.75">
      <c r="A39" s="440"/>
    </row>
  </sheetData>
  <sheetProtection/>
  <mergeCells count="1">
    <mergeCell ref="A2:C2"/>
  </mergeCells>
  <printOptions horizontalCentered="1"/>
  <pageMargins left="0.7868055555555555" right="0.7868055555555555" top="0.9444444444444444" bottom="0.7479166666666667" header="0.3145833333333333" footer="0.5118055555555555"/>
  <pageSetup firstPageNumber="48" useFirstPageNumber="1" horizontalDpi="600" verticalDpi="600" orientation="portrait" paperSize="9"/>
  <headerFooter scaleWithDoc="0" alignWithMargins="0">
    <oddFooter>&amp;C&amp;"Times New Roman"&amp;12— &amp;P —</oddFooter>
  </headerFooter>
</worksheet>
</file>

<file path=xl/worksheets/sheet20.xml><?xml version="1.0" encoding="utf-8"?>
<worksheet xmlns="http://schemas.openxmlformats.org/spreadsheetml/2006/main" xmlns:r="http://schemas.openxmlformats.org/officeDocument/2006/relationships">
  <dimension ref="A1:D148"/>
  <sheetViews>
    <sheetView showZeros="0" zoomScaleSheetLayoutView="100" workbookViewId="0" topLeftCell="A1">
      <selection activeCell="B20" sqref="B20"/>
    </sheetView>
  </sheetViews>
  <sheetFormatPr defaultColWidth="9.00390625" defaultRowHeight="15.75" customHeight="1"/>
  <cols>
    <col min="1" max="1" width="12.625" style="5" customWidth="1"/>
    <col min="2" max="2" width="42.25390625" style="5" customWidth="1"/>
    <col min="3" max="3" width="11.25390625" style="6" customWidth="1"/>
    <col min="4" max="4" width="13.50390625" style="5" customWidth="1"/>
    <col min="5" max="16384" width="9.00390625" style="5" customWidth="1"/>
  </cols>
  <sheetData>
    <row r="1" spans="1:3" s="1" customFormat="1" ht="30" customHeight="1">
      <c r="A1" s="7" t="s">
        <v>997</v>
      </c>
      <c r="B1" s="5"/>
      <c r="C1" s="8"/>
    </row>
    <row r="2" spans="1:4" ht="41.25" customHeight="1">
      <c r="A2" s="59" t="s">
        <v>998</v>
      </c>
      <c r="B2" s="10"/>
      <c r="C2" s="10"/>
      <c r="D2" s="10"/>
    </row>
    <row r="3" spans="1:4" ht="33.75" customHeight="1">
      <c r="A3" s="60" t="s">
        <v>999</v>
      </c>
      <c r="B3" s="12"/>
      <c r="C3" s="13"/>
      <c r="D3" s="61" t="s">
        <v>1000</v>
      </c>
    </row>
    <row r="4" spans="1:4" s="58" customFormat="1" ht="45" customHeight="1">
      <c r="A4" s="62" t="s">
        <v>45</v>
      </c>
      <c r="B4" s="63" t="s">
        <v>46</v>
      </c>
      <c r="C4" s="64" t="s">
        <v>47</v>
      </c>
      <c r="D4" s="65" t="s">
        <v>731</v>
      </c>
    </row>
    <row r="5" spans="1:4" s="4" customFormat="1" ht="30" customHeight="1">
      <c r="A5" s="66"/>
      <c r="B5" s="67" t="s">
        <v>1001</v>
      </c>
      <c r="C5" s="68">
        <f>SUM(C6:C7)</f>
        <v>19988.1</v>
      </c>
      <c r="D5" s="69"/>
    </row>
    <row r="6" spans="1:4" s="4" customFormat="1" ht="30" customHeight="1">
      <c r="A6" s="70">
        <v>208</v>
      </c>
      <c r="B6" s="71" t="s">
        <v>824</v>
      </c>
      <c r="C6" s="72">
        <v>0</v>
      </c>
      <c r="D6" s="69"/>
    </row>
    <row r="7" spans="1:4" s="4" customFormat="1" ht="30" customHeight="1">
      <c r="A7" s="70">
        <v>223</v>
      </c>
      <c r="B7" s="71" t="s">
        <v>1002</v>
      </c>
      <c r="C7" s="73">
        <v>19988.1</v>
      </c>
      <c r="D7" s="69"/>
    </row>
    <row r="8" spans="1:4" s="4" customFormat="1" ht="30" customHeight="1">
      <c r="A8" s="70"/>
      <c r="B8" s="74" t="s">
        <v>73</v>
      </c>
      <c r="C8" s="75">
        <f>C9</f>
        <v>10370</v>
      </c>
      <c r="D8" s="76"/>
    </row>
    <row r="9" spans="1:4" s="4" customFormat="1" ht="30" customHeight="1">
      <c r="A9" s="70" t="s">
        <v>1003</v>
      </c>
      <c r="B9" s="71" t="s">
        <v>74</v>
      </c>
      <c r="C9" s="73">
        <f>C10+C11</f>
        <v>10370</v>
      </c>
      <c r="D9" s="77"/>
    </row>
    <row r="10" spans="1:4" s="4" customFormat="1" ht="30" customHeight="1">
      <c r="A10" s="70" t="s">
        <v>1004</v>
      </c>
      <c r="B10" s="71" t="s">
        <v>1005</v>
      </c>
      <c r="C10" s="72">
        <v>9544</v>
      </c>
      <c r="D10" s="76"/>
    </row>
    <row r="11" spans="1:4" s="4" customFormat="1" ht="30" customHeight="1">
      <c r="A11" s="70"/>
      <c r="B11" s="71" t="s">
        <v>559</v>
      </c>
      <c r="C11" s="72">
        <v>826</v>
      </c>
      <c r="D11" s="76"/>
    </row>
    <row r="12" spans="1:4" s="4" customFormat="1" ht="30" customHeight="1">
      <c r="A12" s="78"/>
      <c r="B12" s="79" t="s">
        <v>563</v>
      </c>
      <c r="C12" s="68">
        <f>C8+C5</f>
        <v>30358.1</v>
      </c>
      <c r="D12" s="76"/>
    </row>
    <row r="13" s="3" customFormat="1" ht="12.75">
      <c r="C13" s="31"/>
    </row>
    <row r="14" s="3" customFormat="1" ht="12.75">
      <c r="C14" s="31"/>
    </row>
    <row r="15" s="3" customFormat="1" ht="12.75">
      <c r="C15" s="31"/>
    </row>
    <row r="16" s="3" customFormat="1" ht="12.75">
      <c r="C16" s="31"/>
    </row>
    <row r="17" s="3" customFormat="1" ht="12.75">
      <c r="C17" s="31"/>
    </row>
    <row r="18" s="3" customFormat="1" ht="12.75">
      <c r="C18" s="31"/>
    </row>
    <row r="19" s="3" customFormat="1" ht="12.75">
      <c r="C19" s="31"/>
    </row>
    <row r="20" s="3" customFormat="1" ht="12.75">
      <c r="C20" s="31"/>
    </row>
    <row r="21" s="3" customFormat="1" ht="12.75">
      <c r="C21" s="31"/>
    </row>
    <row r="22" s="3" customFormat="1" ht="12.75">
      <c r="C22" s="31"/>
    </row>
    <row r="23" s="3" customFormat="1" ht="12.75">
      <c r="C23" s="31"/>
    </row>
    <row r="24" s="3" customFormat="1" ht="12.75">
      <c r="C24" s="31"/>
    </row>
    <row r="25" s="3" customFormat="1" ht="12.75">
      <c r="C25" s="31"/>
    </row>
    <row r="26" s="3" customFormat="1" ht="12.75">
      <c r="C26" s="31"/>
    </row>
    <row r="27" s="3" customFormat="1" ht="12.75">
      <c r="C27" s="31"/>
    </row>
    <row r="28" s="3" customFormat="1" ht="12.75">
      <c r="C28" s="31"/>
    </row>
    <row r="29" s="3" customFormat="1" ht="12.75">
      <c r="C29" s="31"/>
    </row>
    <row r="30" s="3" customFormat="1" ht="12.75">
      <c r="C30" s="31"/>
    </row>
    <row r="31" s="3" customFormat="1" ht="12.75">
      <c r="C31" s="31"/>
    </row>
    <row r="32" s="3" customFormat="1" ht="12.75">
      <c r="C32" s="31"/>
    </row>
    <row r="33" s="3" customFormat="1" ht="12.75">
      <c r="C33" s="31"/>
    </row>
    <row r="34" s="3" customFormat="1" ht="12.75">
      <c r="C34" s="31"/>
    </row>
    <row r="35" s="3" customFormat="1" ht="12.75">
      <c r="C35" s="31"/>
    </row>
    <row r="36" s="3" customFormat="1" ht="12.75">
      <c r="C36" s="31"/>
    </row>
    <row r="37" s="3" customFormat="1" ht="12.75">
      <c r="C37" s="31"/>
    </row>
    <row r="38" s="3" customFormat="1" ht="12.75">
      <c r="C38" s="31"/>
    </row>
    <row r="39" s="3" customFormat="1" ht="12.75">
      <c r="C39" s="31"/>
    </row>
    <row r="40" s="3" customFormat="1" ht="12.75">
      <c r="C40" s="31"/>
    </row>
    <row r="41" s="3" customFormat="1" ht="12.75">
      <c r="C41" s="31"/>
    </row>
    <row r="42" s="3" customFormat="1" ht="12.75">
      <c r="C42" s="31"/>
    </row>
    <row r="43" s="3" customFormat="1" ht="12.75">
      <c r="C43" s="31"/>
    </row>
    <row r="44" s="3" customFormat="1" ht="12.75">
      <c r="C44" s="31"/>
    </row>
    <row r="45" s="3" customFormat="1" ht="12.75">
      <c r="C45" s="31"/>
    </row>
    <row r="46" s="3" customFormat="1" ht="12.75">
      <c r="C46" s="31"/>
    </row>
    <row r="47" s="3" customFormat="1" ht="12.75">
      <c r="C47" s="31"/>
    </row>
    <row r="48" s="3" customFormat="1" ht="12.75">
      <c r="C48" s="31"/>
    </row>
    <row r="49" s="3" customFormat="1" ht="12.75">
      <c r="C49" s="31"/>
    </row>
    <row r="50" s="3" customFormat="1" ht="12.75">
      <c r="C50" s="31"/>
    </row>
    <row r="51" s="3" customFormat="1" ht="12.75">
      <c r="C51" s="31"/>
    </row>
    <row r="52" s="3" customFormat="1" ht="12.75">
      <c r="C52" s="31"/>
    </row>
    <row r="53" s="3" customFormat="1" ht="12.75">
      <c r="C53" s="31"/>
    </row>
    <row r="54" s="3" customFormat="1" ht="12.75">
      <c r="C54" s="31"/>
    </row>
    <row r="55" s="3" customFormat="1" ht="12.75">
      <c r="C55" s="31"/>
    </row>
    <row r="56" s="3" customFormat="1" ht="12.75">
      <c r="C56" s="31"/>
    </row>
    <row r="57" s="3" customFormat="1" ht="12.75">
      <c r="C57" s="31"/>
    </row>
    <row r="58" s="3" customFormat="1" ht="12.75">
      <c r="C58" s="31"/>
    </row>
    <row r="59" s="3" customFormat="1" ht="12.75">
      <c r="C59" s="31"/>
    </row>
    <row r="60" s="3" customFormat="1" ht="12.75">
      <c r="C60" s="31"/>
    </row>
    <row r="61" s="3" customFormat="1" ht="12.75">
      <c r="C61" s="31"/>
    </row>
    <row r="62" s="3" customFormat="1" ht="12.75">
      <c r="C62" s="31"/>
    </row>
    <row r="74" ht="15.75">
      <c r="C74" s="5"/>
    </row>
    <row r="75" ht="15.75">
      <c r="C75" s="5"/>
    </row>
    <row r="76" ht="15.75">
      <c r="C76" s="5"/>
    </row>
    <row r="77" ht="15.75">
      <c r="C77" s="5"/>
    </row>
    <row r="78" ht="15.75">
      <c r="C78" s="5"/>
    </row>
    <row r="79" ht="15.75">
      <c r="C79" s="5"/>
    </row>
    <row r="80" ht="15.75">
      <c r="C80" s="5"/>
    </row>
    <row r="81" ht="15.75">
      <c r="C81" s="5"/>
    </row>
    <row r="82" ht="15.75">
      <c r="C82" s="5"/>
    </row>
    <row r="83" ht="15.75">
      <c r="C83" s="5"/>
    </row>
    <row r="84" ht="15.75">
      <c r="C84" s="5"/>
    </row>
    <row r="85" ht="15.75">
      <c r="C85" s="5"/>
    </row>
    <row r="86" ht="15.75">
      <c r="C86" s="5"/>
    </row>
    <row r="87" ht="15.75">
      <c r="C87" s="5"/>
    </row>
    <row r="88" ht="15.75">
      <c r="C88" s="5"/>
    </row>
    <row r="89" ht="15.75">
      <c r="C89" s="5"/>
    </row>
    <row r="90" ht="15.75">
      <c r="C90" s="5"/>
    </row>
    <row r="91" ht="15.75">
      <c r="C91" s="5"/>
    </row>
    <row r="92" ht="15.75">
      <c r="C92" s="5"/>
    </row>
    <row r="93" ht="15.75">
      <c r="C93" s="5"/>
    </row>
    <row r="94" ht="15.75">
      <c r="C94" s="5"/>
    </row>
    <row r="95" ht="15.75">
      <c r="C95" s="5"/>
    </row>
    <row r="96" ht="15.75">
      <c r="C96" s="5"/>
    </row>
    <row r="97" ht="15.75">
      <c r="C97" s="5"/>
    </row>
    <row r="98" ht="15.75">
      <c r="C98" s="5"/>
    </row>
    <row r="99" ht="15.75">
      <c r="C99" s="5"/>
    </row>
    <row r="100" ht="15.75">
      <c r="C100" s="5"/>
    </row>
    <row r="101" ht="15.75">
      <c r="C101" s="5"/>
    </row>
    <row r="102" ht="15.75">
      <c r="C102" s="5"/>
    </row>
    <row r="103" ht="15.75">
      <c r="C103" s="5"/>
    </row>
    <row r="104" ht="15.75">
      <c r="C104" s="5"/>
    </row>
    <row r="105" ht="15.75">
      <c r="C105" s="5"/>
    </row>
    <row r="106" ht="15.75">
      <c r="C106" s="5"/>
    </row>
    <row r="107" ht="15.75">
      <c r="C107" s="5"/>
    </row>
    <row r="108" ht="15.75">
      <c r="C108" s="5"/>
    </row>
    <row r="109" ht="15.75">
      <c r="C109" s="5"/>
    </row>
    <row r="110" ht="15.75">
      <c r="C110" s="5"/>
    </row>
    <row r="111" ht="15.75">
      <c r="C111" s="5"/>
    </row>
    <row r="112" ht="15.75">
      <c r="C112" s="5"/>
    </row>
    <row r="113" ht="15.75">
      <c r="C113" s="5"/>
    </row>
    <row r="114" ht="15.75">
      <c r="C114" s="5"/>
    </row>
    <row r="115" ht="15.75">
      <c r="C115" s="5"/>
    </row>
    <row r="116" ht="15.75">
      <c r="C116" s="5"/>
    </row>
    <row r="117" ht="15.75">
      <c r="C117" s="5"/>
    </row>
    <row r="118" ht="15.75">
      <c r="C118" s="5"/>
    </row>
    <row r="119" ht="15.75">
      <c r="C119" s="5"/>
    </row>
    <row r="120" ht="15.75">
      <c r="C120" s="5"/>
    </row>
    <row r="121" ht="15.75">
      <c r="C121" s="5"/>
    </row>
    <row r="122" ht="15.75">
      <c r="C122" s="5"/>
    </row>
    <row r="123" ht="15.75">
      <c r="C123" s="5"/>
    </row>
    <row r="124" ht="15.75">
      <c r="C124" s="5"/>
    </row>
    <row r="125" ht="15.75">
      <c r="C125" s="5"/>
    </row>
    <row r="126" ht="15.75">
      <c r="C126" s="5"/>
    </row>
    <row r="127" ht="15.75">
      <c r="C127" s="5"/>
    </row>
    <row r="128" ht="15.75">
      <c r="C128" s="5"/>
    </row>
    <row r="129" ht="15.75">
      <c r="C129" s="5"/>
    </row>
    <row r="130" ht="15.75">
      <c r="C130" s="5"/>
    </row>
    <row r="131" ht="15.75">
      <c r="C131" s="5"/>
    </row>
    <row r="132" ht="15.75">
      <c r="C132" s="5"/>
    </row>
    <row r="133" ht="15.75">
      <c r="C133" s="5"/>
    </row>
    <row r="134" ht="15.75">
      <c r="C134" s="5"/>
    </row>
    <row r="135" ht="15.75">
      <c r="C135" s="5"/>
    </row>
    <row r="136" ht="15.75">
      <c r="C136" s="5"/>
    </row>
    <row r="137" ht="15.75">
      <c r="C137" s="5"/>
    </row>
    <row r="138" ht="15.75">
      <c r="C138" s="5"/>
    </row>
    <row r="139" ht="15.75">
      <c r="C139" s="5"/>
    </row>
    <row r="140" ht="15.75">
      <c r="C140" s="5"/>
    </row>
    <row r="141" ht="15.75">
      <c r="C141" s="5"/>
    </row>
    <row r="142" ht="15.75">
      <c r="C142" s="5"/>
    </row>
    <row r="143" ht="15.75">
      <c r="C143" s="5"/>
    </row>
    <row r="144" ht="15.75">
      <c r="C144" s="5"/>
    </row>
    <row r="145" ht="15.75">
      <c r="C145" s="5"/>
    </row>
    <row r="146" ht="15.75">
      <c r="C146" s="5"/>
    </row>
    <row r="147" ht="15.75">
      <c r="C147" s="5"/>
    </row>
    <row r="148" ht="15.75">
      <c r="C148" s="5"/>
    </row>
  </sheetData>
  <sheetProtection/>
  <mergeCells count="2">
    <mergeCell ref="A2:D2"/>
    <mergeCell ref="A3:B3"/>
  </mergeCells>
  <printOptions horizontalCentered="1"/>
  <pageMargins left="0.7868055555555555" right="0.7868055555555555" top="0.9444444444444444" bottom="0.7479166666666667" header="0.3145833333333333" footer="0.5118055555555555"/>
  <pageSetup firstPageNumber="85" useFirstPageNumber="1" horizontalDpi="600" verticalDpi="600" orientation="portrait" paperSize="9"/>
  <headerFooter scaleWithDoc="0" alignWithMargins="0">
    <oddFooter>&amp;C&amp;"Times New Roman"&amp;12— &amp;P —</oddFooter>
  </headerFooter>
</worksheet>
</file>

<file path=xl/worksheets/sheet21.xml><?xml version="1.0" encoding="utf-8"?>
<worksheet xmlns="http://schemas.openxmlformats.org/spreadsheetml/2006/main" xmlns:r="http://schemas.openxmlformats.org/officeDocument/2006/relationships">
  <dimension ref="A1:D100"/>
  <sheetViews>
    <sheetView zoomScaleSheetLayoutView="100" workbookViewId="0" topLeftCell="A1">
      <selection activeCell="B21" sqref="B21"/>
    </sheetView>
  </sheetViews>
  <sheetFormatPr defaultColWidth="9.00390625" defaultRowHeight="15.75" customHeight="1"/>
  <cols>
    <col min="1" max="1" width="10.375" style="34" customWidth="1"/>
    <col min="2" max="2" width="35.50390625" style="34" customWidth="1"/>
    <col min="3" max="3" width="9.875" style="35" customWidth="1"/>
    <col min="4" max="4" width="24.875" style="34" customWidth="1"/>
    <col min="5" max="16384" width="9.00390625" style="34" customWidth="1"/>
  </cols>
  <sheetData>
    <row r="1" spans="1:3" s="32" customFormat="1" ht="19.5" customHeight="1">
      <c r="A1" s="36" t="s">
        <v>1006</v>
      </c>
      <c r="B1" s="34"/>
      <c r="C1" s="37"/>
    </row>
    <row r="2" spans="1:4" ht="36.75" customHeight="1">
      <c r="A2" s="38" t="s">
        <v>1007</v>
      </c>
      <c r="B2" s="39"/>
      <c r="C2" s="39"/>
      <c r="D2" s="39"/>
    </row>
    <row r="3" spans="1:4" s="32" customFormat="1" ht="27" customHeight="1">
      <c r="A3" s="40" t="s">
        <v>985</v>
      </c>
      <c r="B3" s="41"/>
      <c r="C3" s="42" t="s">
        <v>986</v>
      </c>
      <c r="D3" s="43"/>
    </row>
    <row r="4" spans="1:4" s="33" customFormat="1" ht="21.75" customHeight="1">
      <c r="A4" s="44" t="s">
        <v>782</v>
      </c>
      <c r="B4" s="45" t="s">
        <v>1008</v>
      </c>
      <c r="C4" s="45" t="s">
        <v>47</v>
      </c>
      <c r="D4" s="44" t="s">
        <v>731</v>
      </c>
    </row>
    <row r="5" spans="1:4" s="33" customFormat="1" ht="21.75" customHeight="1">
      <c r="A5" s="29"/>
      <c r="B5" s="46" t="s">
        <v>1009</v>
      </c>
      <c r="C5" s="19">
        <v>6207.67</v>
      </c>
      <c r="D5" s="47"/>
    </row>
    <row r="6" spans="1:4" s="33" customFormat="1" ht="21.75" customHeight="1">
      <c r="A6" s="20">
        <v>1030601</v>
      </c>
      <c r="B6" s="48" t="s">
        <v>1010</v>
      </c>
      <c r="C6" s="26">
        <v>6057.67</v>
      </c>
      <c r="D6" s="47"/>
    </row>
    <row r="7" spans="1:4" s="33" customFormat="1" ht="21.75" customHeight="1">
      <c r="A7" s="20">
        <v>103060134</v>
      </c>
      <c r="B7" s="17" t="s">
        <v>1011</v>
      </c>
      <c r="C7" s="26">
        <f>SUM(C8:C15)</f>
        <v>6057.670000000001</v>
      </c>
      <c r="D7" s="47"/>
    </row>
    <row r="8" spans="1:4" s="33" customFormat="1" ht="33" customHeight="1">
      <c r="A8" s="29"/>
      <c r="B8" s="21" t="s">
        <v>1012</v>
      </c>
      <c r="C8" s="49">
        <v>51.31</v>
      </c>
      <c r="D8" s="50" t="s">
        <v>1013</v>
      </c>
    </row>
    <row r="9" spans="1:4" s="33" customFormat="1" ht="33" customHeight="1">
      <c r="A9" s="29"/>
      <c r="B9" s="51" t="s">
        <v>1014</v>
      </c>
      <c r="C9" s="49">
        <v>5668.8</v>
      </c>
      <c r="D9" s="52" t="s">
        <v>1015</v>
      </c>
    </row>
    <row r="10" spans="1:4" s="33" customFormat="1" ht="33" customHeight="1">
      <c r="A10" s="29"/>
      <c r="B10" s="17" t="s">
        <v>1016</v>
      </c>
      <c r="C10" s="49">
        <v>220</v>
      </c>
      <c r="D10" s="50" t="s">
        <v>1017</v>
      </c>
    </row>
    <row r="11" spans="1:4" s="33" customFormat="1" ht="33" customHeight="1">
      <c r="A11" s="29"/>
      <c r="B11" s="17" t="s">
        <v>1018</v>
      </c>
      <c r="C11" s="49">
        <v>99</v>
      </c>
      <c r="D11" s="50" t="s">
        <v>1019</v>
      </c>
    </row>
    <row r="12" spans="1:4" s="33" customFormat="1" ht="33" customHeight="1">
      <c r="A12" s="29"/>
      <c r="B12" s="51" t="s">
        <v>1020</v>
      </c>
      <c r="C12" s="49">
        <v>11.76</v>
      </c>
      <c r="D12" s="50" t="s">
        <v>1021</v>
      </c>
    </row>
    <row r="13" spans="1:4" s="33" customFormat="1" ht="33" customHeight="1">
      <c r="A13" s="29"/>
      <c r="B13" s="17" t="s">
        <v>1022</v>
      </c>
      <c r="C13" s="49"/>
      <c r="D13" s="50" t="s">
        <v>1023</v>
      </c>
    </row>
    <row r="14" spans="1:4" s="33" customFormat="1" ht="33" customHeight="1">
      <c r="A14" s="29"/>
      <c r="B14" s="17" t="s">
        <v>1024</v>
      </c>
      <c r="C14" s="49"/>
      <c r="D14" s="50" t="s">
        <v>1025</v>
      </c>
    </row>
    <row r="15" spans="1:4" s="33" customFormat="1" ht="33" customHeight="1">
      <c r="A15" s="29"/>
      <c r="B15" s="17" t="s">
        <v>1026</v>
      </c>
      <c r="C15" s="49">
        <v>6.8</v>
      </c>
      <c r="D15" s="50" t="s">
        <v>1027</v>
      </c>
    </row>
    <row r="16" spans="1:4" s="33" customFormat="1" ht="33" customHeight="1">
      <c r="A16" s="20">
        <v>1030602</v>
      </c>
      <c r="B16" s="21" t="s">
        <v>1028</v>
      </c>
      <c r="C16" s="26">
        <v>150</v>
      </c>
      <c r="D16" s="47"/>
    </row>
    <row r="17" spans="1:4" s="33" customFormat="1" ht="33" customHeight="1">
      <c r="A17" s="20">
        <v>103060203</v>
      </c>
      <c r="B17" s="17" t="s">
        <v>1029</v>
      </c>
      <c r="C17" s="53">
        <v>150</v>
      </c>
      <c r="D17" s="54" t="s">
        <v>1030</v>
      </c>
    </row>
    <row r="18" spans="1:4" s="33" customFormat="1" ht="21.75" customHeight="1">
      <c r="A18" s="20">
        <v>1030603</v>
      </c>
      <c r="B18" s="21" t="s">
        <v>1031</v>
      </c>
      <c r="C18" s="26"/>
      <c r="D18" s="47"/>
    </row>
    <row r="19" spans="1:4" s="33" customFormat="1" ht="21.75" customHeight="1">
      <c r="A19" s="20">
        <v>1030604</v>
      </c>
      <c r="B19" s="21" t="s">
        <v>1032</v>
      </c>
      <c r="C19" s="26"/>
      <c r="D19" s="47"/>
    </row>
    <row r="20" spans="1:4" s="33" customFormat="1" ht="27" customHeight="1">
      <c r="A20" s="20">
        <v>1030698</v>
      </c>
      <c r="B20" s="21" t="s">
        <v>1033</v>
      </c>
      <c r="C20" s="26"/>
      <c r="D20" s="47"/>
    </row>
    <row r="21" spans="1:4" s="33" customFormat="1" ht="21.75" customHeight="1">
      <c r="A21" s="20">
        <v>11005</v>
      </c>
      <c r="B21" s="55" t="s">
        <v>1034</v>
      </c>
      <c r="C21" s="26">
        <v>1</v>
      </c>
      <c r="D21" s="47"/>
    </row>
    <row r="22" spans="1:4" s="33" customFormat="1" ht="21.75" customHeight="1">
      <c r="A22" s="20"/>
      <c r="B22" s="55" t="s">
        <v>1035</v>
      </c>
      <c r="C22" s="26"/>
      <c r="D22" s="56"/>
    </row>
    <row r="23" spans="1:4" s="33" customFormat="1" ht="21.75" customHeight="1">
      <c r="A23" s="29"/>
      <c r="B23" s="57" t="s">
        <v>1036</v>
      </c>
      <c r="C23" s="19">
        <f>C5+C21</f>
        <v>6208.67</v>
      </c>
      <c r="D23" s="47"/>
    </row>
    <row r="24" s="32" customFormat="1" ht="15.75">
      <c r="C24" s="37"/>
    </row>
    <row r="25" s="32" customFormat="1" ht="15.75">
      <c r="C25" s="37"/>
    </row>
    <row r="26" s="32" customFormat="1" ht="15.75">
      <c r="C26" s="37"/>
    </row>
    <row r="27" s="32" customFormat="1" ht="15.75">
      <c r="C27" s="37"/>
    </row>
    <row r="28" s="32" customFormat="1" ht="15.75">
      <c r="C28" s="37"/>
    </row>
    <row r="29" s="32" customFormat="1" ht="15.75">
      <c r="C29" s="37"/>
    </row>
    <row r="30" s="32" customFormat="1" ht="15.75">
      <c r="C30" s="37"/>
    </row>
    <row r="31" s="32" customFormat="1" ht="15.75">
      <c r="C31" s="37"/>
    </row>
    <row r="32" s="32" customFormat="1" ht="15.75">
      <c r="C32" s="37"/>
    </row>
    <row r="33" s="32" customFormat="1" ht="15.75">
      <c r="C33" s="37"/>
    </row>
    <row r="34" s="32" customFormat="1" ht="15.75">
      <c r="C34" s="37"/>
    </row>
    <row r="35" s="32" customFormat="1" ht="15.75">
      <c r="C35" s="37"/>
    </row>
    <row r="36" s="32" customFormat="1" ht="15.75">
      <c r="C36" s="37"/>
    </row>
    <row r="37" s="32" customFormat="1" ht="15.75">
      <c r="C37" s="37"/>
    </row>
    <row r="38" s="32" customFormat="1" ht="15.75">
      <c r="C38" s="37"/>
    </row>
    <row r="39" s="32" customFormat="1" ht="15.75">
      <c r="C39" s="37"/>
    </row>
    <row r="40" s="32" customFormat="1" ht="15.75">
      <c r="C40" s="37"/>
    </row>
    <row r="41" s="32" customFormat="1" ht="15.75">
      <c r="C41" s="37"/>
    </row>
    <row r="42" s="32" customFormat="1" ht="15.75">
      <c r="C42" s="37"/>
    </row>
    <row r="43" s="32" customFormat="1" ht="15.75">
      <c r="C43" s="37"/>
    </row>
    <row r="44" s="32" customFormat="1" ht="15.75">
      <c r="C44" s="37"/>
    </row>
    <row r="45" s="32" customFormat="1" ht="15.75">
      <c r="C45" s="37"/>
    </row>
    <row r="46" s="32" customFormat="1" ht="15.75">
      <c r="C46" s="37"/>
    </row>
    <row r="47" s="32" customFormat="1" ht="15.75">
      <c r="C47" s="37"/>
    </row>
    <row r="48" s="32" customFormat="1" ht="15.75">
      <c r="C48" s="37"/>
    </row>
    <row r="49" s="32" customFormat="1" ht="15.75">
      <c r="C49" s="37"/>
    </row>
    <row r="50" s="32" customFormat="1" ht="15.75">
      <c r="C50" s="37"/>
    </row>
    <row r="51" s="32" customFormat="1" ht="15.75">
      <c r="C51" s="37"/>
    </row>
    <row r="52" s="32" customFormat="1" ht="15.75">
      <c r="C52" s="37"/>
    </row>
    <row r="53" s="32" customFormat="1" ht="15.75">
      <c r="C53" s="37"/>
    </row>
    <row r="54" s="32" customFormat="1" ht="15.75">
      <c r="C54" s="37"/>
    </row>
    <row r="55" s="32" customFormat="1" ht="15.75">
      <c r="C55" s="37"/>
    </row>
    <row r="56" s="32" customFormat="1" ht="15.75">
      <c r="C56" s="37"/>
    </row>
    <row r="57" s="32" customFormat="1" ht="15.75">
      <c r="C57" s="37"/>
    </row>
    <row r="58" s="32" customFormat="1" ht="15.75">
      <c r="C58" s="37"/>
    </row>
    <row r="59" s="32" customFormat="1" ht="15.75">
      <c r="C59" s="37"/>
    </row>
    <row r="60" s="32" customFormat="1" ht="15.75">
      <c r="C60" s="37"/>
    </row>
    <row r="61" s="32" customFormat="1" ht="15.75">
      <c r="C61" s="37"/>
    </row>
    <row r="62" s="32" customFormat="1" ht="15.75">
      <c r="C62" s="37"/>
    </row>
    <row r="63" s="32" customFormat="1" ht="15.75">
      <c r="C63" s="37"/>
    </row>
    <row r="64" s="32" customFormat="1" ht="15.75">
      <c r="C64" s="37"/>
    </row>
    <row r="65" s="32" customFormat="1" ht="15.75">
      <c r="C65" s="37"/>
    </row>
    <row r="66" s="32" customFormat="1" ht="15.75">
      <c r="C66" s="37"/>
    </row>
    <row r="67" s="32" customFormat="1" ht="15.75">
      <c r="C67" s="37"/>
    </row>
    <row r="68" s="32" customFormat="1" ht="15.75">
      <c r="C68" s="37"/>
    </row>
    <row r="69" s="32" customFormat="1" ht="15.75">
      <c r="C69" s="37"/>
    </row>
    <row r="70" s="32" customFormat="1" ht="15.75">
      <c r="C70" s="37"/>
    </row>
    <row r="71" s="32" customFormat="1" ht="15.75">
      <c r="C71" s="37"/>
    </row>
    <row r="72" s="32" customFormat="1" ht="15.75">
      <c r="C72" s="37"/>
    </row>
    <row r="73" s="32" customFormat="1" ht="15.75">
      <c r="C73" s="37"/>
    </row>
    <row r="74" s="32" customFormat="1" ht="15.75">
      <c r="C74" s="37"/>
    </row>
    <row r="75" s="32" customFormat="1" ht="15.75">
      <c r="C75" s="37"/>
    </row>
    <row r="76" s="32" customFormat="1" ht="15.75">
      <c r="C76" s="37"/>
    </row>
    <row r="77" s="32" customFormat="1" ht="15.75">
      <c r="C77" s="37"/>
    </row>
    <row r="78" s="32" customFormat="1" ht="15.75">
      <c r="C78" s="37"/>
    </row>
    <row r="79" s="32" customFormat="1" ht="15.75">
      <c r="C79" s="37"/>
    </row>
    <row r="80" s="32" customFormat="1" ht="15.75">
      <c r="C80" s="37"/>
    </row>
    <row r="81" s="32" customFormat="1" ht="15.75">
      <c r="C81" s="37"/>
    </row>
    <row r="82" s="32" customFormat="1" ht="15.75">
      <c r="C82" s="37"/>
    </row>
    <row r="83" s="32" customFormat="1" ht="15.75">
      <c r="C83" s="37"/>
    </row>
    <row r="84" s="32" customFormat="1" ht="15.75">
      <c r="C84" s="37"/>
    </row>
    <row r="85" s="32" customFormat="1" ht="15.75">
      <c r="C85" s="37"/>
    </row>
    <row r="86" s="32" customFormat="1" ht="15.75">
      <c r="C86" s="37"/>
    </row>
    <row r="87" s="32" customFormat="1" ht="15.75">
      <c r="C87" s="37"/>
    </row>
    <row r="88" s="32" customFormat="1" ht="15.75">
      <c r="C88" s="37"/>
    </row>
    <row r="89" s="32" customFormat="1" ht="15.75">
      <c r="C89" s="37"/>
    </row>
    <row r="90" s="32" customFormat="1" ht="15.75">
      <c r="C90" s="37"/>
    </row>
    <row r="91" s="32" customFormat="1" ht="15.75">
      <c r="C91" s="37"/>
    </row>
    <row r="92" s="32" customFormat="1" ht="15.75">
      <c r="C92" s="37"/>
    </row>
    <row r="93" s="32" customFormat="1" ht="15.75">
      <c r="C93" s="37"/>
    </row>
    <row r="94" s="32" customFormat="1" ht="15.75">
      <c r="C94" s="37"/>
    </row>
    <row r="95" s="32" customFormat="1" ht="15.75">
      <c r="C95" s="37"/>
    </row>
    <row r="96" s="32" customFormat="1" ht="15.75">
      <c r="C96" s="37"/>
    </row>
    <row r="97" s="32" customFormat="1" ht="15.75">
      <c r="C97" s="37"/>
    </row>
    <row r="98" s="32" customFormat="1" ht="15.75">
      <c r="C98" s="37"/>
    </row>
    <row r="99" s="32" customFormat="1" ht="15.75">
      <c r="C99" s="37"/>
    </row>
    <row r="100" s="32" customFormat="1" ht="15.75">
      <c r="C100" s="37"/>
    </row>
  </sheetData>
  <sheetProtection/>
  <mergeCells count="3">
    <mergeCell ref="A2:D2"/>
    <mergeCell ref="A3:B3"/>
    <mergeCell ref="C3:D3"/>
  </mergeCells>
  <printOptions horizontalCentered="1"/>
  <pageMargins left="0.7868055555555555" right="0.7868055555555555" top="0.9444444444444444" bottom="0.7479166666666667" header="0.3145833333333333" footer="0.5118055555555555"/>
  <pageSetup firstPageNumber="86" useFirstPageNumber="1" horizontalDpi="600" verticalDpi="600" orientation="portrait" paperSize="9"/>
  <headerFooter scaleWithDoc="0" alignWithMargins="0">
    <oddFooter>&amp;C&amp;"Times New Roman"&amp;12— &amp;P —</oddFooter>
  </headerFooter>
</worksheet>
</file>

<file path=xl/worksheets/sheet22.xml><?xml version="1.0" encoding="utf-8"?>
<worksheet xmlns="http://schemas.openxmlformats.org/spreadsheetml/2006/main" xmlns:r="http://schemas.openxmlformats.org/officeDocument/2006/relationships">
  <dimension ref="A1:E69"/>
  <sheetViews>
    <sheetView tabSelected="1" zoomScaleSheetLayoutView="100" workbookViewId="0" topLeftCell="A1">
      <selection activeCell="H14" sqref="H14"/>
    </sheetView>
  </sheetViews>
  <sheetFormatPr defaultColWidth="9.00390625" defaultRowHeight="15.75" customHeight="1"/>
  <cols>
    <col min="1" max="1" width="10.50390625" style="5" customWidth="1"/>
    <col min="2" max="2" width="35.25390625" style="5" customWidth="1"/>
    <col min="3" max="3" width="8.875" style="6" customWidth="1"/>
    <col min="4" max="4" width="31.75390625" style="5" customWidth="1"/>
    <col min="5" max="16384" width="9.00390625" style="5" customWidth="1"/>
  </cols>
  <sheetData>
    <row r="1" spans="1:3" s="1" customFormat="1" ht="30" customHeight="1">
      <c r="A1" s="7" t="s">
        <v>1037</v>
      </c>
      <c r="B1" s="5"/>
      <c r="C1" s="8"/>
    </row>
    <row r="2" spans="1:4" ht="41.25" customHeight="1">
      <c r="A2" s="9" t="s">
        <v>1038</v>
      </c>
      <c r="B2" s="10"/>
      <c r="C2" s="10"/>
      <c r="D2" s="10"/>
    </row>
    <row r="3" spans="1:4" ht="25.5" customHeight="1">
      <c r="A3" s="11" t="s">
        <v>999</v>
      </c>
      <c r="B3" s="12"/>
      <c r="C3" s="13"/>
      <c r="D3" s="14" t="s">
        <v>1039</v>
      </c>
    </row>
    <row r="4" spans="1:5" s="2" customFormat="1" ht="21.75" customHeight="1">
      <c r="A4" s="15" t="s">
        <v>1040</v>
      </c>
      <c r="B4" s="16" t="s">
        <v>1041</v>
      </c>
      <c r="C4" s="16" t="s">
        <v>1042</v>
      </c>
      <c r="D4" s="15" t="s">
        <v>1043</v>
      </c>
      <c r="E4" s="31"/>
    </row>
    <row r="5" spans="1:4" s="3" customFormat="1" ht="24" customHeight="1">
      <c r="A5" s="17"/>
      <c r="B5" s="18" t="s">
        <v>1044</v>
      </c>
      <c r="C5" s="19">
        <v>4240.37</v>
      </c>
      <c r="D5" s="20"/>
    </row>
    <row r="6" spans="1:4" s="4" customFormat="1" ht="27" customHeight="1">
      <c r="A6" s="21">
        <v>208</v>
      </c>
      <c r="B6" s="21" t="s">
        <v>1045</v>
      </c>
      <c r="C6" s="22"/>
      <c r="D6" s="23"/>
    </row>
    <row r="7" spans="1:4" s="4" customFormat="1" ht="27" customHeight="1">
      <c r="A7" s="21">
        <v>20804</v>
      </c>
      <c r="B7" s="21" t="s">
        <v>1046</v>
      </c>
      <c r="C7" s="22"/>
      <c r="D7" s="24"/>
    </row>
    <row r="8" spans="1:4" s="4" customFormat="1" ht="27" customHeight="1">
      <c r="A8" s="21">
        <v>2080451</v>
      </c>
      <c r="B8" s="21" t="s">
        <v>1047</v>
      </c>
      <c r="C8" s="22"/>
      <c r="D8" s="24"/>
    </row>
    <row r="9" spans="1:4" s="4" customFormat="1" ht="27" customHeight="1">
      <c r="A9" s="21">
        <v>223</v>
      </c>
      <c r="B9" s="25" t="s">
        <v>1002</v>
      </c>
      <c r="C9" s="19">
        <v>4240.37</v>
      </c>
      <c r="D9" s="20"/>
    </row>
    <row r="10" spans="1:4" s="4" customFormat="1" ht="27" customHeight="1">
      <c r="A10" s="21">
        <v>22301</v>
      </c>
      <c r="B10" s="21" t="s">
        <v>1048</v>
      </c>
      <c r="C10" s="26">
        <v>35</v>
      </c>
      <c r="D10" s="27"/>
    </row>
    <row r="11" spans="1:4" s="4" customFormat="1" ht="27" customHeight="1">
      <c r="A11" s="21" t="s">
        <v>1049</v>
      </c>
      <c r="B11" s="21" t="s">
        <v>1050</v>
      </c>
      <c r="C11" s="26">
        <v>10</v>
      </c>
      <c r="D11" s="27"/>
    </row>
    <row r="12" spans="1:4" s="3" customFormat="1" ht="39.75" customHeight="1">
      <c r="A12" s="21" t="s">
        <v>1051</v>
      </c>
      <c r="B12" s="21" t="s">
        <v>1052</v>
      </c>
      <c r="C12" s="26">
        <v>25</v>
      </c>
      <c r="D12" s="27" t="s">
        <v>1053</v>
      </c>
    </row>
    <row r="13" spans="1:4" s="3" customFormat="1" ht="28.5" customHeight="1">
      <c r="A13" s="21">
        <v>22399</v>
      </c>
      <c r="B13" s="21" t="s">
        <v>1054</v>
      </c>
      <c r="C13" s="26">
        <v>4205.37</v>
      </c>
      <c r="D13" s="24"/>
    </row>
    <row r="14" spans="1:4" s="3" customFormat="1" ht="201" customHeight="1">
      <c r="A14" s="21" t="s">
        <v>1055</v>
      </c>
      <c r="B14" s="21" t="s">
        <v>1056</v>
      </c>
      <c r="C14" s="26">
        <v>4205.37</v>
      </c>
      <c r="D14" s="20" t="s">
        <v>1057</v>
      </c>
    </row>
    <row r="15" spans="1:4" s="3" customFormat="1" ht="24" customHeight="1">
      <c r="A15" s="21" t="s">
        <v>1003</v>
      </c>
      <c r="B15" s="28" t="s">
        <v>1058</v>
      </c>
      <c r="C15" s="19">
        <f>C16</f>
        <v>1968.3</v>
      </c>
      <c r="D15" s="20"/>
    </row>
    <row r="16" spans="1:4" s="4" customFormat="1" ht="45" customHeight="1">
      <c r="A16" s="21" t="s">
        <v>1004</v>
      </c>
      <c r="B16" s="21" t="s">
        <v>1059</v>
      </c>
      <c r="C16" s="26">
        <f>C17</f>
        <v>1968.3</v>
      </c>
      <c r="D16" s="27"/>
    </row>
    <row r="17" spans="1:4" s="3" customFormat="1" ht="117" customHeight="1">
      <c r="A17" s="21" t="s">
        <v>1060</v>
      </c>
      <c r="B17" s="21" t="s">
        <v>1061</v>
      </c>
      <c r="C17" s="26">
        <v>1968.3</v>
      </c>
      <c r="D17" s="23" t="s">
        <v>1062</v>
      </c>
    </row>
    <row r="18" spans="1:4" s="3" customFormat="1" ht="33" customHeight="1">
      <c r="A18" s="29"/>
      <c r="B18" s="30" t="s">
        <v>1063</v>
      </c>
      <c r="C18" s="19">
        <f>C5+C15</f>
        <v>6208.67</v>
      </c>
      <c r="D18" s="29"/>
    </row>
    <row r="19" s="3" customFormat="1" ht="12.75">
      <c r="C19" s="31"/>
    </row>
    <row r="20" s="3" customFormat="1" ht="12.75">
      <c r="C20" s="31"/>
    </row>
    <row r="21" s="3" customFormat="1" ht="12.75">
      <c r="C21" s="31"/>
    </row>
    <row r="22" s="3" customFormat="1" ht="12.75">
      <c r="C22" s="31"/>
    </row>
    <row r="23" s="3" customFormat="1" ht="12.75">
      <c r="C23" s="31"/>
    </row>
    <row r="24" s="3" customFormat="1" ht="12.75">
      <c r="C24" s="31"/>
    </row>
    <row r="25" s="3" customFormat="1" ht="12.75">
      <c r="C25" s="31"/>
    </row>
    <row r="26" s="3" customFormat="1" ht="12.75">
      <c r="C26" s="31"/>
    </row>
    <row r="27" s="3" customFormat="1" ht="12.75">
      <c r="C27" s="31"/>
    </row>
    <row r="28" s="3" customFormat="1" ht="12.75">
      <c r="C28" s="31"/>
    </row>
    <row r="29" s="3" customFormat="1" ht="12.75">
      <c r="C29" s="31"/>
    </row>
    <row r="30" s="3" customFormat="1" ht="12.75">
      <c r="C30" s="31"/>
    </row>
    <row r="31" s="3" customFormat="1" ht="12.75">
      <c r="C31" s="31"/>
    </row>
    <row r="32" s="3" customFormat="1" ht="12.75">
      <c r="C32" s="31"/>
    </row>
    <row r="33" s="3" customFormat="1" ht="12.75">
      <c r="C33" s="31"/>
    </row>
    <row r="34" s="3" customFormat="1" ht="12.75">
      <c r="C34" s="31"/>
    </row>
    <row r="35" s="3" customFormat="1" ht="12.75">
      <c r="C35" s="31"/>
    </row>
    <row r="36" s="3" customFormat="1" ht="12.75">
      <c r="C36" s="31"/>
    </row>
    <row r="37" s="3" customFormat="1" ht="12.75">
      <c r="C37" s="31"/>
    </row>
    <row r="38" s="3" customFormat="1" ht="12.75">
      <c r="C38" s="31"/>
    </row>
    <row r="39" s="3" customFormat="1" ht="12.75">
      <c r="C39" s="31"/>
    </row>
    <row r="40" s="3" customFormat="1" ht="12.75">
      <c r="C40" s="31"/>
    </row>
    <row r="41" s="3" customFormat="1" ht="12.75">
      <c r="C41" s="31"/>
    </row>
    <row r="42" s="3" customFormat="1" ht="12.75">
      <c r="C42" s="31"/>
    </row>
    <row r="43" s="3" customFormat="1" ht="12.75">
      <c r="C43" s="31"/>
    </row>
    <row r="44" s="3" customFormat="1" ht="12.75">
      <c r="C44" s="31"/>
    </row>
    <row r="45" s="3" customFormat="1" ht="12.75">
      <c r="C45" s="31"/>
    </row>
    <row r="46" s="3" customFormat="1" ht="12.75">
      <c r="C46" s="31"/>
    </row>
    <row r="47" s="3" customFormat="1" ht="12.75">
      <c r="C47" s="31"/>
    </row>
    <row r="48" s="3" customFormat="1" ht="12.75">
      <c r="C48" s="31"/>
    </row>
    <row r="49" s="3" customFormat="1" ht="12.75">
      <c r="C49" s="31"/>
    </row>
    <row r="50" s="3" customFormat="1" ht="12.75">
      <c r="C50" s="31"/>
    </row>
    <row r="51" s="3" customFormat="1" ht="12.75">
      <c r="C51" s="31"/>
    </row>
    <row r="52" s="3" customFormat="1" ht="12.75">
      <c r="C52" s="31"/>
    </row>
    <row r="53" s="3" customFormat="1" ht="12.75">
      <c r="C53" s="31"/>
    </row>
    <row r="54" s="3" customFormat="1" ht="12.75">
      <c r="C54" s="31"/>
    </row>
    <row r="55" s="3" customFormat="1" ht="12.75">
      <c r="C55" s="31"/>
    </row>
    <row r="56" s="3" customFormat="1" ht="12.75">
      <c r="C56" s="31"/>
    </row>
    <row r="57" s="3" customFormat="1" ht="12.75">
      <c r="C57" s="31"/>
    </row>
    <row r="58" s="3" customFormat="1" ht="12.75">
      <c r="C58" s="31"/>
    </row>
    <row r="59" s="3" customFormat="1" ht="12.75">
      <c r="C59" s="31"/>
    </row>
    <row r="60" s="3" customFormat="1" ht="12.75">
      <c r="C60" s="31"/>
    </row>
    <row r="61" s="3" customFormat="1" ht="12.75">
      <c r="C61" s="31"/>
    </row>
    <row r="62" s="3" customFormat="1" ht="12.75">
      <c r="C62" s="31"/>
    </row>
    <row r="63" s="3" customFormat="1" ht="12.75">
      <c r="C63" s="31"/>
    </row>
    <row r="64" s="3" customFormat="1" ht="12.75">
      <c r="C64" s="31"/>
    </row>
    <row r="65" s="3" customFormat="1" ht="12.75">
      <c r="C65" s="31"/>
    </row>
    <row r="66" s="3" customFormat="1" ht="12.75">
      <c r="C66" s="31"/>
    </row>
    <row r="67" s="3" customFormat="1" ht="12.75">
      <c r="C67" s="31"/>
    </row>
    <row r="68" s="3" customFormat="1" ht="12.75">
      <c r="C68" s="31"/>
    </row>
    <row r="69" s="3" customFormat="1" ht="12.75">
      <c r="C69" s="31"/>
    </row>
    <row r="81" s="5" customFormat="1" ht="15.75"/>
    <row r="82" s="5" customFormat="1" ht="15.75"/>
    <row r="83" s="5" customFormat="1" ht="15.75"/>
    <row r="84" s="5" customFormat="1" ht="15.75"/>
    <row r="85" s="5" customFormat="1" ht="15.75"/>
    <row r="86" s="5" customFormat="1" ht="15.75"/>
    <row r="87" s="5" customFormat="1" ht="15.75"/>
    <row r="88" s="5" customFormat="1" ht="15.75"/>
    <row r="89" s="5" customFormat="1" ht="15.75"/>
    <row r="90" s="5" customFormat="1" ht="15.75"/>
    <row r="91" s="5" customFormat="1" ht="15.75"/>
    <row r="92" s="5" customFormat="1" ht="15.75"/>
    <row r="93" s="5" customFormat="1" ht="15.75"/>
    <row r="94" s="5" customFormat="1" ht="15.75"/>
    <row r="95" s="5" customFormat="1" ht="15.75"/>
    <row r="96" s="5" customFormat="1" ht="15.75"/>
    <row r="97" s="5" customFormat="1" ht="15.75"/>
    <row r="98" s="5" customFormat="1" ht="15.75"/>
    <row r="99" s="5" customFormat="1" ht="15.75"/>
    <row r="100" s="5" customFormat="1" ht="15.75"/>
    <row r="101" s="5" customFormat="1" ht="15.75"/>
    <row r="102" s="5" customFormat="1" ht="15.75"/>
    <row r="103" s="5" customFormat="1" ht="15.75"/>
    <row r="104" s="5" customFormat="1" ht="15.75"/>
    <row r="105" s="5" customFormat="1" ht="15.75"/>
    <row r="106" s="5" customFormat="1" ht="15.75"/>
    <row r="107" s="5" customFormat="1" ht="15.75"/>
    <row r="108" s="5" customFormat="1" ht="15.75"/>
    <row r="109" s="5" customFormat="1" ht="15.75"/>
    <row r="110" s="5" customFormat="1" ht="15.75"/>
    <row r="111" s="5" customFormat="1" ht="15.75"/>
    <row r="112" s="5" customFormat="1" ht="15.75"/>
    <row r="113" s="5" customFormat="1" ht="15.75"/>
    <row r="114" s="5" customFormat="1" ht="15.75"/>
    <row r="115" s="5" customFormat="1" ht="15.75"/>
    <row r="116" s="5" customFormat="1" ht="15.75"/>
    <row r="117" s="5" customFormat="1" ht="15.75"/>
    <row r="118" s="5" customFormat="1" ht="15.75"/>
    <row r="119" s="5" customFormat="1" ht="15.75"/>
    <row r="120" s="5" customFormat="1" ht="15.75"/>
    <row r="121" s="5" customFormat="1" ht="15.75"/>
    <row r="122" s="5" customFormat="1" ht="15.75"/>
    <row r="123" s="5" customFormat="1" ht="15.75"/>
    <row r="124" s="5" customFormat="1" ht="15.75"/>
    <row r="125" s="5" customFormat="1" ht="15.75"/>
    <row r="126" s="5" customFormat="1" ht="15.75"/>
    <row r="127" s="5" customFormat="1" ht="15.75"/>
    <row r="128" s="5" customFormat="1" ht="15.75"/>
    <row r="129" s="5" customFormat="1" ht="15.75"/>
    <row r="130" s="5" customFormat="1" ht="15.75"/>
    <row r="131" s="5" customFormat="1" ht="15.75"/>
    <row r="132" s="5" customFormat="1" ht="15.75"/>
    <row r="133" s="5" customFormat="1" ht="15.75"/>
    <row r="134" s="5" customFormat="1" ht="15.75"/>
    <row r="135" s="5" customFormat="1" ht="15.75"/>
    <row r="136" s="5" customFormat="1" ht="15.75"/>
    <row r="137" s="5" customFormat="1" ht="15.75"/>
    <row r="138" s="5" customFormat="1" ht="15.75"/>
    <row r="139" s="5" customFormat="1" ht="15.75"/>
    <row r="140" s="5" customFormat="1" ht="15.75"/>
    <row r="141" s="5" customFormat="1" ht="15.75"/>
    <row r="142" s="5" customFormat="1" ht="15.75"/>
    <row r="143" s="5" customFormat="1" ht="15.75"/>
    <row r="144" s="5" customFormat="1" ht="15.75"/>
    <row r="145" s="5" customFormat="1" ht="15.75"/>
    <row r="146" s="5" customFormat="1" ht="15.75"/>
    <row r="147" s="5" customFormat="1" ht="15.75"/>
    <row r="148" s="5" customFormat="1" ht="15.75"/>
    <row r="149" s="5" customFormat="1" ht="15.75"/>
    <row r="150" s="5" customFormat="1" ht="15.75"/>
    <row r="151" s="5" customFormat="1" ht="15.75"/>
    <row r="152" s="5" customFormat="1" ht="15.75"/>
    <row r="153" s="5" customFormat="1" ht="15.75"/>
    <row r="154" s="5" customFormat="1" ht="15.75"/>
    <row r="155" s="5" customFormat="1" ht="15.75"/>
  </sheetData>
  <sheetProtection/>
  <mergeCells count="2">
    <mergeCell ref="A2:D2"/>
    <mergeCell ref="A3:B3"/>
  </mergeCells>
  <printOptions horizontalCentered="1"/>
  <pageMargins left="0.7868055555555555" right="0.7868055555555555" top="0.9444444444444444" bottom="0.7479166666666667" header="0.3145833333333333" footer="0.5118055555555555"/>
  <pageSetup firstPageNumber="87" useFirstPageNumber="1" horizontalDpi="600" verticalDpi="600" orientation="portrait" paperSize="9"/>
  <headerFooter scaleWithDoc="0" alignWithMargins="0">
    <oddFooter>&amp;C&amp;"Times New Roman"&amp;12— &amp;P —</oddFooter>
  </headerFooter>
</worksheet>
</file>

<file path=xl/worksheets/sheet3.xml><?xml version="1.0" encoding="utf-8"?>
<worksheet xmlns="http://schemas.openxmlformats.org/spreadsheetml/2006/main" xmlns:r="http://schemas.openxmlformats.org/officeDocument/2006/relationships">
  <dimension ref="A1:H128"/>
  <sheetViews>
    <sheetView showZeros="0" zoomScaleSheetLayoutView="100" workbookViewId="0" topLeftCell="A1">
      <selection activeCell="F31" sqref="F31"/>
    </sheetView>
  </sheetViews>
  <sheetFormatPr defaultColWidth="9.00390625" defaultRowHeight="15.75" customHeight="1"/>
  <cols>
    <col min="1" max="1" width="11.25390625" style="386" customWidth="1"/>
    <col min="2" max="2" width="46.50390625" style="386" customWidth="1"/>
    <col min="3" max="3" width="13.25390625" style="387" customWidth="1"/>
    <col min="4" max="4" width="15.00390625" style="386" customWidth="1"/>
    <col min="5" max="256" width="9.00390625" style="386" customWidth="1"/>
  </cols>
  <sheetData>
    <row r="1" spans="1:8" ht="23.25" customHeight="1">
      <c r="A1" s="347" t="s">
        <v>81</v>
      </c>
      <c r="B1" s="388"/>
      <c r="C1" s="389"/>
      <c r="D1" s="388"/>
      <c r="E1" s="388"/>
      <c r="F1" s="388"/>
      <c r="G1" s="388"/>
      <c r="H1" s="388"/>
    </row>
    <row r="2" spans="1:8" ht="27.75" customHeight="1">
      <c r="A2" s="390" t="s">
        <v>82</v>
      </c>
      <c r="B2" s="391"/>
      <c r="C2" s="391"/>
      <c r="D2" s="391"/>
      <c r="E2" s="388"/>
      <c r="F2" s="388"/>
      <c r="G2" s="388"/>
      <c r="H2" s="388"/>
    </row>
    <row r="3" spans="1:8" s="110" customFormat="1" ht="23.25" customHeight="1">
      <c r="A3" s="345"/>
      <c r="B3" s="392"/>
      <c r="C3" s="393" t="s">
        <v>2</v>
      </c>
      <c r="D3" s="394"/>
      <c r="E3" s="345"/>
      <c r="F3" s="345"/>
      <c r="G3" s="345"/>
      <c r="H3" s="345"/>
    </row>
    <row r="4" spans="1:8" s="110" customFormat="1" ht="18" customHeight="1">
      <c r="A4" s="395" t="s">
        <v>83</v>
      </c>
      <c r="B4" s="396" t="s">
        <v>84</v>
      </c>
      <c r="C4" s="396" t="s">
        <v>5</v>
      </c>
      <c r="D4" s="397" t="s">
        <v>6</v>
      </c>
      <c r="E4" s="345"/>
      <c r="F4" s="345"/>
      <c r="G4" s="345"/>
      <c r="H4" s="345"/>
    </row>
    <row r="5" spans="1:8" s="384" customFormat="1" ht="18" customHeight="1">
      <c r="A5" s="398"/>
      <c r="B5" s="399" t="s">
        <v>85</v>
      </c>
      <c r="C5" s="400">
        <f>C6+C22</f>
        <v>159502</v>
      </c>
      <c r="D5" s="401"/>
      <c r="E5" s="411"/>
      <c r="F5" s="411"/>
      <c r="G5" s="411"/>
      <c r="H5" s="411"/>
    </row>
    <row r="6" spans="1:8" s="110" customFormat="1" ht="18" customHeight="1">
      <c r="A6" s="402">
        <v>101</v>
      </c>
      <c r="B6" s="403" t="s">
        <v>86</v>
      </c>
      <c r="C6" s="404">
        <f>SUM(C7:C21)</f>
        <v>102874</v>
      </c>
      <c r="D6" s="405"/>
      <c r="E6" s="345"/>
      <c r="F6" s="345"/>
      <c r="G6" s="345"/>
      <c r="H6" s="345"/>
    </row>
    <row r="7" spans="1:8" s="110" customFormat="1" ht="18" customHeight="1">
      <c r="A7" s="402">
        <v>10101</v>
      </c>
      <c r="B7" s="403" t="s">
        <v>87</v>
      </c>
      <c r="C7" s="404">
        <v>43256</v>
      </c>
      <c r="D7" s="405"/>
      <c r="E7" s="345"/>
      <c r="F7" s="345"/>
      <c r="G7" s="345"/>
      <c r="H7" s="345"/>
    </row>
    <row r="8" spans="1:8" s="110" customFormat="1" ht="15.75" customHeight="1">
      <c r="A8" s="402">
        <v>10104</v>
      </c>
      <c r="B8" s="403" t="s">
        <v>88</v>
      </c>
      <c r="C8" s="404">
        <v>16815</v>
      </c>
      <c r="D8" s="405"/>
      <c r="E8" s="345"/>
      <c r="F8" s="345"/>
      <c r="G8" s="345"/>
      <c r="H8" s="345"/>
    </row>
    <row r="9" spans="1:8" s="110" customFormat="1" ht="15.75" customHeight="1">
      <c r="A9" s="402">
        <v>10106</v>
      </c>
      <c r="B9" s="403" t="s">
        <v>89</v>
      </c>
      <c r="C9" s="404">
        <v>4671</v>
      </c>
      <c r="D9" s="405"/>
      <c r="E9" s="345"/>
      <c r="F9" s="345"/>
      <c r="G9" s="345"/>
      <c r="H9" s="345"/>
    </row>
    <row r="10" spans="1:8" s="110" customFormat="1" ht="15.75" customHeight="1">
      <c r="A10" s="402">
        <v>10107</v>
      </c>
      <c r="B10" s="403" t="s">
        <v>90</v>
      </c>
      <c r="C10" s="404">
        <v>197</v>
      </c>
      <c r="D10" s="405"/>
      <c r="E10" s="345"/>
      <c r="F10" s="345"/>
      <c r="G10" s="345"/>
      <c r="H10" s="345"/>
    </row>
    <row r="11" spans="1:8" s="110" customFormat="1" ht="15.75" customHeight="1">
      <c r="A11" s="402">
        <v>10109</v>
      </c>
      <c r="B11" s="403" t="s">
        <v>91</v>
      </c>
      <c r="C11" s="404">
        <v>8102</v>
      </c>
      <c r="D11" s="405"/>
      <c r="E11" s="345"/>
      <c r="F11" s="345"/>
      <c r="G11" s="345"/>
      <c r="H11" s="345"/>
    </row>
    <row r="12" spans="1:8" s="110" customFormat="1" ht="15.75" customHeight="1">
      <c r="A12" s="402">
        <v>10110</v>
      </c>
      <c r="B12" s="403" t="s">
        <v>92</v>
      </c>
      <c r="C12" s="404">
        <v>4732</v>
      </c>
      <c r="D12" s="405"/>
      <c r="E12" s="345"/>
      <c r="F12" s="345"/>
      <c r="G12" s="345"/>
      <c r="H12" s="345"/>
    </row>
    <row r="13" spans="1:8" s="110" customFormat="1" ht="15.75" customHeight="1">
      <c r="A13" s="402">
        <v>10111</v>
      </c>
      <c r="B13" s="403" t="s">
        <v>93</v>
      </c>
      <c r="C13" s="404">
        <v>2274</v>
      </c>
      <c r="D13" s="405"/>
      <c r="E13" s="345"/>
      <c r="F13" s="345"/>
      <c r="G13" s="345"/>
      <c r="H13" s="345"/>
    </row>
    <row r="14" spans="1:8" s="110" customFormat="1" ht="15.75" customHeight="1">
      <c r="A14" s="402">
        <v>10112</v>
      </c>
      <c r="B14" s="403" t="s">
        <v>94</v>
      </c>
      <c r="C14" s="404">
        <v>3055</v>
      </c>
      <c r="D14" s="405"/>
      <c r="E14" s="345"/>
      <c r="F14" s="345"/>
      <c r="G14" s="345"/>
      <c r="H14" s="345"/>
    </row>
    <row r="15" spans="1:8" s="110" customFormat="1" ht="15.75" customHeight="1">
      <c r="A15" s="402">
        <v>10113</v>
      </c>
      <c r="B15" s="403" t="s">
        <v>95</v>
      </c>
      <c r="C15" s="404">
        <v>8362</v>
      </c>
      <c r="D15" s="405"/>
      <c r="E15" s="345"/>
      <c r="F15" s="345"/>
      <c r="G15" s="345"/>
      <c r="H15" s="345"/>
    </row>
    <row r="16" spans="1:8" s="110" customFormat="1" ht="15.75" customHeight="1">
      <c r="A16" s="402">
        <v>10114</v>
      </c>
      <c r="B16" s="403" t="s">
        <v>96</v>
      </c>
      <c r="C16" s="404">
        <v>3047</v>
      </c>
      <c r="D16" s="405"/>
      <c r="E16" s="345"/>
      <c r="F16" s="345"/>
      <c r="G16" s="345"/>
      <c r="H16" s="345"/>
    </row>
    <row r="17" spans="1:8" s="110" customFormat="1" ht="15.75" customHeight="1">
      <c r="A17" s="402">
        <v>10118</v>
      </c>
      <c r="B17" s="403" t="s">
        <v>97</v>
      </c>
      <c r="C17" s="404">
        <v>2736</v>
      </c>
      <c r="D17" s="405"/>
      <c r="E17" s="345"/>
      <c r="F17" s="345"/>
      <c r="G17" s="345"/>
      <c r="H17" s="345"/>
    </row>
    <row r="18" spans="1:8" s="110" customFormat="1" ht="15.75" customHeight="1">
      <c r="A18" s="402">
        <v>10119</v>
      </c>
      <c r="B18" s="403" t="s">
        <v>98</v>
      </c>
      <c r="C18" s="404">
        <v>5116</v>
      </c>
      <c r="D18" s="405"/>
      <c r="E18" s="345"/>
      <c r="F18" s="345"/>
      <c r="G18" s="345"/>
      <c r="H18" s="345"/>
    </row>
    <row r="19" spans="1:8" s="110" customFormat="1" ht="15.75" customHeight="1">
      <c r="A19" s="402">
        <v>10120</v>
      </c>
      <c r="B19" s="403" t="s">
        <v>99</v>
      </c>
      <c r="C19" s="404"/>
      <c r="D19" s="405"/>
      <c r="E19" s="345"/>
      <c r="F19" s="345"/>
      <c r="G19" s="345"/>
      <c r="H19" s="345"/>
    </row>
    <row r="20" spans="1:4" s="110" customFormat="1" ht="15.75" customHeight="1">
      <c r="A20" s="402">
        <v>10121</v>
      </c>
      <c r="B20" s="403" t="s">
        <v>100</v>
      </c>
      <c r="C20" s="404">
        <v>345</v>
      </c>
      <c r="D20" s="405"/>
    </row>
    <row r="21" spans="1:4" s="110" customFormat="1" ht="15.75" customHeight="1">
      <c r="A21" s="402">
        <v>10199</v>
      </c>
      <c r="B21" s="403" t="s">
        <v>101</v>
      </c>
      <c r="C21" s="404">
        <v>166</v>
      </c>
      <c r="D21" s="405"/>
    </row>
    <row r="22" spans="1:4" s="110" customFormat="1" ht="15.75" customHeight="1">
      <c r="A22" s="402">
        <v>103</v>
      </c>
      <c r="B22" s="403" t="s">
        <v>102</v>
      </c>
      <c r="C22" s="404">
        <f>SUM(C23:C30)</f>
        <v>56628</v>
      </c>
      <c r="D22" s="405"/>
    </row>
    <row r="23" spans="1:4" s="110" customFormat="1" ht="15.75" customHeight="1">
      <c r="A23" s="402">
        <v>10302</v>
      </c>
      <c r="B23" s="403" t="s">
        <v>103</v>
      </c>
      <c r="C23" s="404">
        <v>4858</v>
      </c>
      <c r="D23" s="405"/>
    </row>
    <row r="24" spans="1:4" s="110" customFormat="1" ht="15.75" customHeight="1">
      <c r="A24" s="402">
        <v>10304</v>
      </c>
      <c r="B24" s="403" t="s">
        <v>104</v>
      </c>
      <c r="C24" s="404">
        <v>8096</v>
      </c>
      <c r="D24" s="405"/>
    </row>
    <row r="25" spans="1:4" s="110" customFormat="1" ht="15.75" customHeight="1">
      <c r="A25" s="402">
        <v>10305</v>
      </c>
      <c r="B25" s="403" t="s">
        <v>105</v>
      </c>
      <c r="C25" s="404">
        <v>26157</v>
      </c>
      <c r="D25" s="405"/>
    </row>
    <row r="26" spans="1:4" s="110" customFormat="1" ht="15.75" customHeight="1">
      <c r="A26" s="402">
        <v>10306</v>
      </c>
      <c r="B26" s="403" t="s">
        <v>106</v>
      </c>
      <c r="C26" s="404">
        <v>0</v>
      </c>
      <c r="D26" s="405"/>
    </row>
    <row r="27" spans="1:4" s="110" customFormat="1" ht="15.75" customHeight="1">
      <c r="A27" s="402">
        <v>10307</v>
      </c>
      <c r="B27" s="403" t="s">
        <v>107</v>
      </c>
      <c r="C27" s="404">
        <v>11849</v>
      </c>
      <c r="D27" s="405"/>
    </row>
    <row r="28" spans="1:4" s="110" customFormat="1" ht="15.75" customHeight="1">
      <c r="A28" s="402">
        <v>10308</v>
      </c>
      <c r="B28" s="403" t="s">
        <v>108</v>
      </c>
      <c r="C28" s="404">
        <v>4</v>
      </c>
      <c r="D28" s="405"/>
    </row>
    <row r="29" spans="1:4" s="110" customFormat="1" ht="15.75" customHeight="1">
      <c r="A29" s="402">
        <v>10309</v>
      </c>
      <c r="B29" s="403" t="s">
        <v>109</v>
      </c>
      <c r="C29" s="404">
        <v>4865</v>
      </c>
      <c r="D29" s="405"/>
    </row>
    <row r="30" spans="1:4" s="110" customFormat="1" ht="15.75" customHeight="1">
      <c r="A30" s="402">
        <v>10399</v>
      </c>
      <c r="B30" s="403" t="s">
        <v>110</v>
      </c>
      <c r="C30" s="404">
        <v>799</v>
      </c>
      <c r="D30" s="405"/>
    </row>
    <row r="31" spans="1:4" s="110" customFormat="1" ht="18" customHeight="1">
      <c r="A31" s="402">
        <v>110</v>
      </c>
      <c r="B31" s="403" t="s">
        <v>111</v>
      </c>
      <c r="C31" s="404">
        <f>C32+C34+C69+C91+C94+C96+C102+C108</f>
        <v>274128</v>
      </c>
      <c r="D31" s="405"/>
    </row>
    <row r="32" spans="1:4" s="110" customFormat="1" ht="18" customHeight="1">
      <c r="A32" s="402">
        <v>11001</v>
      </c>
      <c r="B32" s="406" t="s">
        <v>34</v>
      </c>
      <c r="C32" s="404">
        <f>SUM(C33:C33)</f>
        <v>19067</v>
      </c>
      <c r="D32" s="405"/>
    </row>
    <row r="33" spans="1:4" s="110" customFormat="1" ht="18" customHeight="1">
      <c r="A33" s="402">
        <v>1100199</v>
      </c>
      <c r="B33" s="406" t="s">
        <v>112</v>
      </c>
      <c r="C33" s="404">
        <v>19067</v>
      </c>
      <c r="D33" s="405"/>
    </row>
    <row r="34" spans="1:4" s="110" customFormat="1" ht="18" customHeight="1">
      <c r="A34" s="402">
        <v>11002</v>
      </c>
      <c r="B34" s="406" t="s">
        <v>35</v>
      </c>
      <c r="C34" s="404">
        <f>SUM(C35:C68)</f>
        <v>143062</v>
      </c>
      <c r="D34" s="405"/>
    </row>
    <row r="35" spans="1:4" s="110" customFormat="1" ht="18" customHeight="1">
      <c r="A35" s="402">
        <v>1100201</v>
      </c>
      <c r="B35" s="406" t="s">
        <v>113</v>
      </c>
      <c r="C35" s="404"/>
      <c r="D35" s="405"/>
    </row>
    <row r="36" spans="1:4" s="110" customFormat="1" ht="18" customHeight="1">
      <c r="A36" s="402">
        <v>1100202</v>
      </c>
      <c r="B36" s="406" t="s">
        <v>114</v>
      </c>
      <c r="C36" s="404">
        <v>19126</v>
      </c>
      <c r="D36" s="405"/>
    </row>
    <row r="37" spans="1:4" s="110" customFormat="1" ht="18" customHeight="1">
      <c r="A37" s="402">
        <v>1100207</v>
      </c>
      <c r="B37" s="406" t="s">
        <v>115</v>
      </c>
      <c r="C37" s="404">
        <v>13628</v>
      </c>
      <c r="D37" s="405"/>
    </row>
    <row r="38" spans="1:5" s="110" customFormat="1" ht="18" customHeight="1">
      <c r="A38" s="402">
        <v>1100208</v>
      </c>
      <c r="B38" s="406" t="s">
        <v>116</v>
      </c>
      <c r="C38" s="407">
        <v>-9794</v>
      </c>
      <c r="D38" s="405"/>
      <c r="E38" s="412" t="s">
        <v>117</v>
      </c>
    </row>
    <row r="39" spans="1:4" s="110" customFormat="1" ht="18" customHeight="1">
      <c r="A39" s="402">
        <v>1100220</v>
      </c>
      <c r="B39" s="406" t="s">
        <v>118</v>
      </c>
      <c r="C39" s="404"/>
      <c r="D39" s="405"/>
    </row>
    <row r="40" spans="1:4" s="110" customFormat="1" ht="18" customHeight="1">
      <c r="A40" s="402">
        <v>1100221</v>
      </c>
      <c r="B40" s="406" t="s">
        <v>119</v>
      </c>
      <c r="C40" s="404"/>
      <c r="D40" s="405"/>
    </row>
    <row r="41" spans="1:4" s="110" customFormat="1" ht="18" customHeight="1">
      <c r="A41" s="402">
        <v>1100222</v>
      </c>
      <c r="B41" s="406" t="s">
        <v>120</v>
      </c>
      <c r="C41" s="404"/>
      <c r="D41" s="405"/>
    </row>
    <row r="42" spans="1:4" s="110" customFormat="1" ht="18" customHeight="1">
      <c r="A42" s="402">
        <v>1100225</v>
      </c>
      <c r="B42" s="406" t="s">
        <v>121</v>
      </c>
      <c r="C42" s="404"/>
      <c r="D42" s="405"/>
    </row>
    <row r="43" spans="1:4" s="110" customFormat="1" ht="18" customHeight="1">
      <c r="A43" s="402">
        <v>1100226</v>
      </c>
      <c r="B43" s="406" t="s">
        <v>122</v>
      </c>
      <c r="C43" s="404"/>
      <c r="D43" s="405"/>
    </row>
    <row r="44" spans="1:4" s="110" customFormat="1" ht="18" customHeight="1">
      <c r="A44" s="402">
        <v>1100227</v>
      </c>
      <c r="B44" s="406" t="s">
        <v>123</v>
      </c>
      <c r="C44" s="408">
        <v>18068</v>
      </c>
      <c r="D44" s="405"/>
    </row>
    <row r="45" spans="1:4" s="110" customFormat="1" ht="18" customHeight="1">
      <c r="A45" s="402">
        <v>1100228</v>
      </c>
      <c r="B45" s="406" t="s">
        <v>124</v>
      </c>
      <c r="C45" s="404"/>
      <c r="D45" s="405"/>
    </row>
    <row r="46" spans="1:4" s="110" customFormat="1" ht="18" customHeight="1">
      <c r="A46" s="402" t="s">
        <v>125</v>
      </c>
      <c r="B46" s="409" t="s">
        <v>126</v>
      </c>
      <c r="C46" s="404"/>
      <c r="D46" s="405"/>
    </row>
    <row r="47" spans="1:4" s="110" customFormat="1" ht="18" customHeight="1">
      <c r="A47" s="402">
        <v>1100241</v>
      </c>
      <c r="B47" s="406" t="s">
        <v>127</v>
      </c>
      <c r="C47" s="404"/>
      <c r="D47" s="405"/>
    </row>
    <row r="48" spans="1:4" s="110" customFormat="1" ht="18" customHeight="1">
      <c r="A48" s="402">
        <v>1100242</v>
      </c>
      <c r="B48" s="406" t="s">
        <v>128</v>
      </c>
      <c r="C48" s="404"/>
      <c r="D48" s="405"/>
    </row>
    <row r="49" spans="1:4" s="110" customFormat="1" ht="18" customHeight="1">
      <c r="A49" s="402">
        <v>1100243</v>
      </c>
      <c r="B49" s="406" t="s">
        <v>129</v>
      </c>
      <c r="C49" s="404"/>
      <c r="D49" s="405"/>
    </row>
    <row r="50" spans="1:4" s="110" customFormat="1" ht="18" customHeight="1">
      <c r="A50" s="402">
        <v>1100244</v>
      </c>
      <c r="B50" s="406" t="s">
        <v>130</v>
      </c>
      <c r="C50" s="404">
        <v>160</v>
      </c>
      <c r="D50" s="405"/>
    </row>
    <row r="51" spans="1:4" s="110" customFormat="1" ht="18" customHeight="1">
      <c r="A51" s="402">
        <v>1100245</v>
      </c>
      <c r="B51" s="406" t="s">
        <v>131</v>
      </c>
      <c r="C51" s="404">
        <v>1979</v>
      </c>
      <c r="D51" s="405"/>
    </row>
    <row r="52" spans="1:4" s="110" customFormat="1" ht="18" customHeight="1">
      <c r="A52" s="402">
        <v>1100246</v>
      </c>
      <c r="B52" s="406" t="s">
        <v>132</v>
      </c>
      <c r="C52" s="404"/>
      <c r="D52" s="405"/>
    </row>
    <row r="53" spans="1:4" s="110" customFormat="1" ht="18" customHeight="1">
      <c r="A53" s="402">
        <v>1100247</v>
      </c>
      <c r="B53" s="406" t="s">
        <v>133</v>
      </c>
      <c r="C53" s="404">
        <v>502</v>
      </c>
      <c r="D53" s="405"/>
    </row>
    <row r="54" spans="1:4" s="110" customFormat="1" ht="18" customHeight="1">
      <c r="A54" s="402">
        <v>1100248</v>
      </c>
      <c r="B54" s="406" t="s">
        <v>134</v>
      </c>
      <c r="C54" s="404">
        <v>4278</v>
      </c>
      <c r="D54" s="410"/>
    </row>
    <row r="55" spans="1:4" s="110" customFormat="1" ht="18" customHeight="1">
      <c r="A55" s="402">
        <v>1100249</v>
      </c>
      <c r="B55" s="406" t="s">
        <v>135</v>
      </c>
      <c r="C55" s="404">
        <f>56850+3906</f>
        <v>60756</v>
      </c>
      <c r="D55" s="410"/>
    </row>
    <row r="56" spans="1:4" s="110" customFormat="1" ht="18" customHeight="1">
      <c r="A56" s="402">
        <v>1100250</v>
      </c>
      <c r="B56" s="406" t="s">
        <v>136</v>
      </c>
      <c r="C56" s="404">
        <v>15165</v>
      </c>
      <c r="D56" s="410"/>
    </row>
    <row r="57" spans="1:4" s="110" customFormat="1" ht="18" customHeight="1">
      <c r="A57" s="402">
        <v>1100251</v>
      </c>
      <c r="B57" s="406" t="s">
        <v>137</v>
      </c>
      <c r="C57" s="404"/>
      <c r="D57" s="405"/>
    </row>
    <row r="58" spans="1:4" s="110" customFormat="1" ht="18" customHeight="1">
      <c r="A58" s="402">
        <v>1100252</v>
      </c>
      <c r="B58" s="406" t="s">
        <v>138</v>
      </c>
      <c r="C58" s="404">
        <v>2136</v>
      </c>
      <c r="D58" s="410"/>
    </row>
    <row r="59" spans="1:4" s="110" customFormat="1" ht="18" customHeight="1">
      <c r="A59" s="402">
        <v>1100253</v>
      </c>
      <c r="B59" s="406" t="s">
        <v>139</v>
      </c>
      <c r="C59" s="404">
        <v>4826</v>
      </c>
      <c r="D59" s="410"/>
    </row>
    <row r="60" spans="1:4" s="110" customFormat="1" ht="18.75" customHeight="1">
      <c r="A60" s="402">
        <v>1100254</v>
      </c>
      <c r="B60" s="406" t="s">
        <v>140</v>
      </c>
      <c r="C60" s="404"/>
      <c r="D60" s="405"/>
    </row>
    <row r="61" spans="1:4" s="110" customFormat="1" ht="18" customHeight="1">
      <c r="A61" s="402">
        <v>1100255</v>
      </c>
      <c r="B61" s="406" t="s">
        <v>141</v>
      </c>
      <c r="C61" s="404"/>
      <c r="D61" s="405"/>
    </row>
    <row r="62" spans="1:4" s="110" customFormat="1" ht="18" customHeight="1">
      <c r="A62" s="402">
        <v>1100256</v>
      </c>
      <c r="B62" s="406" t="s">
        <v>142</v>
      </c>
      <c r="C62" s="404"/>
      <c r="D62" s="405"/>
    </row>
    <row r="63" spans="1:4" s="110" customFormat="1" ht="19.5" customHeight="1">
      <c r="A63" s="402">
        <v>1100257</v>
      </c>
      <c r="B63" s="406" t="s">
        <v>143</v>
      </c>
      <c r="C63" s="404"/>
      <c r="D63" s="405"/>
    </row>
    <row r="64" spans="1:4" s="110" customFormat="1" ht="18" customHeight="1">
      <c r="A64" s="402">
        <v>1100258</v>
      </c>
      <c r="B64" s="406" t="s">
        <v>144</v>
      </c>
      <c r="C64" s="404">
        <v>657</v>
      </c>
      <c r="D64" s="410"/>
    </row>
    <row r="65" spans="1:4" s="110" customFormat="1" ht="18" customHeight="1">
      <c r="A65" s="402">
        <v>1100259</v>
      </c>
      <c r="B65" s="406" t="s">
        <v>145</v>
      </c>
      <c r="C65" s="404"/>
      <c r="D65" s="405"/>
    </row>
    <row r="66" spans="1:4" s="110" customFormat="1" ht="24" customHeight="1">
      <c r="A66" s="402">
        <v>1100260</v>
      </c>
      <c r="B66" s="406" t="s">
        <v>146</v>
      </c>
      <c r="C66" s="404"/>
      <c r="D66" s="405"/>
    </row>
    <row r="67" spans="1:4" s="110" customFormat="1" ht="18" customHeight="1">
      <c r="A67" s="402">
        <v>1100269</v>
      </c>
      <c r="B67" s="406" t="s">
        <v>147</v>
      </c>
      <c r="C67" s="404"/>
      <c r="D67" s="405"/>
    </row>
    <row r="68" spans="1:4" s="110" customFormat="1" ht="18" customHeight="1">
      <c r="A68" s="402">
        <v>1100299</v>
      </c>
      <c r="B68" s="406" t="s">
        <v>148</v>
      </c>
      <c r="C68" s="404">
        <f>15481-3906</f>
        <v>11575</v>
      </c>
      <c r="D68" s="405"/>
    </row>
    <row r="69" spans="1:4" s="110" customFormat="1" ht="18" customHeight="1">
      <c r="A69" s="402">
        <v>11003</v>
      </c>
      <c r="B69" s="406" t="s">
        <v>36</v>
      </c>
      <c r="C69" s="404">
        <f>SUM(C70:C90)</f>
        <v>21317</v>
      </c>
      <c r="D69" s="405"/>
    </row>
    <row r="70" spans="1:4" s="110" customFormat="1" ht="18" customHeight="1">
      <c r="A70" s="402">
        <v>1100301</v>
      </c>
      <c r="B70" s="406" t="s">
        <v>149</v>
      </c>
      <c r="C70" s="404">
        <v>110</v>
      </c>
      <c r="D70" s="405"/>
    </row>
    <row r="71" spans="1:4" s="110" customFormat="1" ht="18" customHeight="1">
      <c r="A71" s="402">
        <v>1100302</v>
      </c>
      <c r="B71" s="406" t="s">
        <v>150</v>
      </c>
      <c r="C71" s="404"/>
      <c r="D71" s="405"/>
    </row>
    <row r="72" spans="1:4" s="110" customFormat="1" ht="18" customHeight="1">
      <c r="A72" s="402">
        <v>1100303</v>
      </c>
      <c r="B72" s="406" t="s">
        <v>151</v>
      </c>
      <c r="C72" s="404">
        <v>20</v>
      </c>
      <c r="D72" s="405"/>
    </row>
    <row r="73" spans="1:4" s="110" customFormat="1" ht="18" customHeight="1">
      <c r="A73" s="402">
        <v>1100304</v>
      </c>
      <c r="B73" s="406" t="s">
        <v>152</v>
      </c>
      <c r="C73" s="404"/>
      <c r="D73" s="405"/>
    </row>
    <row r="74" spans="1:4" s="110" customFormat="1" ht="18" customHeight="1">
      <c r="A74" s="402">
        <v>1100305</v>
      </c>
      <c r="B74" s="406" t="s">
        <v>153</v>
      </c>
      <c r="C74" s="404">
        <v>3</v>
      </c>
      <c r="D74" s="405"/>
    </row>
    <row r="75" spans="1:4" s="110" customFormat="1" ht="18" customHeight="1">
      <c r="A75" s="402">
        <v>1100306</v>
      </c>
      <c r="B75" s="406" t="s">
        <v>154</v>
      </c>
      <c r="C75" s="404">
        <v>200</v>
      </c>
      <c r="D75" s="405"/>
    </row>
    <row r="76" spans="1:4" s="110" customFormat="1" ht="18" customHeight="1">
      <c r="A76" s="402">
        <v>1100307</v>
      </c>
      <c r="B76" s="406" t="s">
        <v>155</v>
      </c>
      <c r="C76" s="404">
        <v>3</v>
      </c>
      <c r="D76" s="410"/>
    </row>
    <row r="77" spans="1:4" s="110" customFormat="1" ht="18" customHeight="1">
      <c r="A77" s="402">
        <v>1100308</v>
      </c>
      <c r="B77" s="406" t="s">
        <v>156</v>
      </c>
      <c r="C77" s="404">
        <v>360</v>
      </c>
      <c r="D77" s="405"/>
    </row>
    <row r="78" spans="1:4" s="110" customFormat="1" ht="18" customHeight="1">
      <c r="A78" s="402">
        <v>1100310</v>
      </c>
      <c r="B78" s="406" t="s">
        <v>157</v>
      </c>
      <c r="C78" s="404">
        <v>8333</v>
      </c>
      <c r="D78" s="410"/>
    </row>
    <row r="79" spans="1:4" s="110" customFormat="1" ht="18" customHeight="1">
      <c r="A79" s="402">
        <v>1100311</v>
      </c>
      <c r="B79" s="406" t="s">
        <v>158</v>
      </c>
      <c r="C79" s="404">
        <v>1363</v>
      </c>
      <c r="D79" s="410"/>
    </row>
    <row r="80" spans="1:4" s="110" customFormat="1" ht="18" customHeight="1">
      <c r="A80" s="402">
        <v>1100312</v>
      </c>
      <c r="B80" s="406" t="s">
        <v>159</v>
      </c>
      <c r="C80" s="404">
        <v>330</v>
      </c>
      <c r="D80" s="405"/>
    </row>
    <row r="81" spans="1:4" s="110" customFormat="1" ht="18" customHeight="1">
      <c r="A81" s="402">
        <v>1100313</v>
      </c>
      <c r="B81" s="406" t="s">
        <v>160</v>
      </c>
      <c r="C81" s="404">
        <v>19</v>
      </c>
      <c r="D81" s="410"/>
    </row>
    <row r="82" spans="1:4" s="110" customFormat="1" ht="18" customHeight="1">
      <c r="A82" s="402">
        <v>1100314</v>
      </c>
      <c r="B82" s="406" t="s">
        <v>161</v>
      </c>
      <c r="C82" s="404"/>
      <c r="D82" s="405"/>
    </row>
    <row r="83" spans="1:4" s="110" customFormat="1" ht="18" customHeight="1">
      <c r="A83" s="402">
        <v>1100315</v>
      </c>
      <c r="B83" s="406" t="s">
        <v>162</v>
      </c>
      <c r="C83" s="404">
        <v>1382</v>
      </c>
      <c r="D83" s="410"/>
    </row>
    <row r="84" spans="1:4" s="110" customFormat="1" ht="18" customHeight="1">
      <c r="A84" s="402">
        <v>1100316</v>
      </c>
      <c r="B84" s="406" t="s">
        <v>163</v>
      </c>
      <c r="C84" s="404">
        <v>2538</v>
      </c>
      <c r="D84" s="405"/>
    </row>
    <row r="85" spans="1:4" s="110" customFormat="1" ht="18" customHeight="1">
      <c r="A85" s="402">
        <v>1100317</v>
      </c>
      <c r="B85" s="406" t="s">
        <v>164</v>
      </c>
      <c r="C85" s="404"/>
      <c r="D85" s="405"/>
    </row>
    <row r="86" spans="1:4" s="110" customFormat="1" ht="18" customHeight="1">
      <c r="A86" s="402">
        <v>1100320</v>
      </c>
      <c r="B86" s="406" t="s">
        <v>165</v>
      </c>
      <c r="C86" s="404"/>
      <c r="D86" s="405"/>
    </row>
    <row r="87" spans="1:4" s="110" customFormat="1" ht="18" customHeight="1">
      <c r="A87" s="402">
        <v>1100321</v>
      </c>
      <c r="B87" s="406" t="s">
        <v>166</v>
      </c>
      <c r="C87" s="404">
        <v>2848</v>
      </c>
      <c r="D87" s="405"/>
    </row>
    <row r="88" spans="1:4" s="110" customFormat="1" ht="18" customHeight="1">
      <c r="A88" s="402">
        <v>1100322</v>
      </c>
      <c r="B88" s="406" t="s">
        <v>167</v>
      </c>
      <c r="C88" s="404">
        <v>23</v>
      </c>
      <c r="D88" s="405"/>
    </row>
    <row r="89" spans="1:4" s="110" customFormat="1" ht="18" customHeight="1">
      <c r="A89" s="402">
        <v>1100324</v>
      </c>
      <c r="B89" s="413" t="s">
        <v>168</v>
      </c>
      <c r="C89" s="404">
        <v>580</v>
      </c>
      <c r="D89" s="405"/>
    </row>
    <row r="90" spans="1:4" s="110" customFormat="1" ht="18" customHeight="1">
      <c r="A90" s="402">
        <v>1100399</v>
      </c>
      <c r="B90" s="406" t="s">
        <v>169</v>
      </c>
      <c r="C90" s="404">
        <v>3205</v>
      </c>
      <c r="D90" s="405"/>
    </row>
    <row r="91" spans="1:4" s="110" customFormat="1" ht="18" customHeight="1">
      <c r="A91" s="402">
        <v>11006</v>
      </c>
      <c r="B91" s="406" t="s">
        <v>170</v>
      </c>
      <c r="C91" s="404">
        <f>C92+C93</f>
        <v>5536</v>
      </c>
      <c r="D91" s="405"/>
    </row>
    <row r="92" spans="1:4" s="110" customFormat="1" ht="18" customHeight="1">
      <c r="A92" s="402">
        <v>1100601</v>
      </c>
      <c r="B92" s="406" t="s">
        <v>171</v>
      </c>
      <c r="C92" s="404">
        <v>5536</v>
      </c>
      <c r="D92" s="405"/>
    </row>
    <row r="93" spans="1:4" s="110" customFormat="1" ht="18" customHeight="1">
      <c r="A93" s="402">
        <v>1100602</v>
      </c>
      <c r="B93" s="406" t="s">
        <v>172</v>
      </c>
      <c r="C93" s="404"/>
      <c r="D93" s="405"/>
    </row>
    <row r="94" spans="1:4" s="110" customFormat="1" ht="18" customHeight="1">
      <c r="A94" s="402">
        <v>11008</v>
      </c>
      <c r="B94" s="406" t="s">
        <v>173</v>
      </c>
      <c r="C94" s="404">
        <f>SUM(C95:C95)</f>
        <v>22000</v>
      </c>
      <c r="D94" s="405"/>
    </row>
    <row r="95" spans="1:5" s="110" customFormat="1" ht="18" customHeight="1">
      <c r="A95" s="402"/>
      <c r="B95" s="406" t="s">
        <v>174</v>
      </c>
      <c r="C95" s="407">
        <v>22000</v>
      </c>
      <c r="D95" s="405"/>
      <c r="E95" s="412" t="s">
        <v>175</v>
      </c>
    </row>
    <row r="96" spans="1:4" s="110" customFormat="1" ht="18" customHeight="1">
      <c r="A96" s="402">
        <v>11009</v>
      </c>
      <c r="B96" s="406" t="s">
        <v>176</v>
      </c>
      <c r="C96" s="404">
        <f>C97</f>
        <v>36509</v>
      </c>
      <c r="D96" s="405"/>
    </row>
    <row r="97" spans="1:4" s="110" customFormat="1" ht="18" customHeight="1">
      <c r="A97" s="402">
        <v>1100901</v>
      </c>
      <c r="B97" s="406" t="s">
        <v>177</v>
      </c>
      <c r="C97" s="404">
        <f>SUM(C98:C101)</f>
        <v>36509</v>
      </c>
      <c r="D97" s="405"/>
    </row>
    <row r="98" spans="1:4" s="110" customFormat="1" ht="18" customHeight="1">
      <c r="A98" s="402">
        <v>110090102</v>
      </c>
      <c r="B98" s="406" t="s">
        <v>178</v>
      </c>
      <c r="C98" s="404">
        <v>15033</v>
      </c>
      <c r="D98" s="405"/>
    </row>
    <row r="99" spans="1:4" s="110" customFormat="1" ht="18" customHeight="1">
      <c r="A99" s="402">
        <v>110090103</v>
      </c>
      <c r="B99" s="406" t="s">
        <v>179</v>
      </c>
      <c r="C99" s="404">
        <v>1968</v>
      </c>
      <c r="D99" s="405"/>
    </row>
    <row r="100" spans="1:4" s="110" customFormat="1" ht="18" customHeight="1">
      <c r="A100" s="402">
        <v>110090104</v>
      </c>
      <c r="B100" s="406" t="s">
        <v>180</v>
      </c>
      <c r="C100" s="404"/>
      <c r="D100" s="405"/>
    </row>
    <row r="101" spans="1:4" s="110" customFormat="1" ht="18" customHeight="1">
      <c r="A101" s="402">
        <v>110090199</v>
      </c>
      <c r="B101" s="406" t="s">
        <v>181</v>
      </c>
      <c r="C101" s="404">
        <v>19508</v>
      </c>
      <c r="D101" s="405"/>
    </row>
    <row r="102" spans="1:4" s="110" customFormat="1" ht="18" customHeight="1">
      <c r="A102" s="402">
        <v>11011</v>
      </c>
      <c r="B102" s="406" t="s">
        <v>182</v>
      </c>
      <c r="C102" s="414">
        <f>C103</f>
        <v>16637</v>
      </c>
      <c r="D102" s="405"/>
    </row>
    <row r="103" spans="1:4" s="110" customFormat="1" ht="18" customHeight="1">
      <c r="A103" s="402">
        <v>1101101</v>
      </c>
      <c r="B103" s="406" t="s">
        <v>183</v>
      </c>
      <c r="C103" s="404">
        <f>C104+C107</f>
        <v>16637</v>
      </c>
      <c r="D103" s="405"/>
    </row>
    <row r="104" spans="1:4" s="110" customFormat="1" ht="18" customHeight="1">
      <c r="A104" s="402">
        <v>110110101</v>
      </c>
      <c r="B104" s="403" t="s">
        <v>184</v>
      </c>
      <c r="C104" s="404">
        <f>SUM(C105:C106)</f>
        <v>16637</v>
      </c>
      <c r="D104" s="405"/>
    </row>
    <row r="105" spans="1:4" s="110" customFormat="1" ht="18" customHeight="1">
      <c r="A105" s="402"/>
      <c r="B105" s="403" t="s">
        <v>185</v>
      </c>
      <c r="C105" s="404"/>
      <c r="D105" s="405"/>
    </row>
    <row r="106" spans="1:4" s="110" customFormat="1" ht="18" customHeight="1">
      <c r="A106" s="402"/>
      <c r="B106" s="403" t="s">
        <v>186</v>
      </c>
      <c r="C106" s="404">
        <v>16637</v>
      </c>
      <c r="D106" s="405"/>
    </row>
    <row r="107" spans="1:4" s="110" customFormat="1" ht="18" customHeight="1">
      <c r="A107" s="402">
        <v>110110103</v>
      </c>
      <c r="B107" s="403" t="s">
        <v>187</v>
      </c>
      <c r="C107" s="404"/>
      <c r="D107" s="405"/>
    </row>
    <row r="108" spans="1:4" s="110" customFormat="1" ht="18" customHeight="1">
      <c r="A108" s="402">
        <v>11015</v>
      </c>
      <c r="B108" s="406" t="s">
        <v>188</v>
      </c>
      <c r="C108" s="404">
        <v>10000</v>
      </c>
      <c r="D108" s="405"/>
    </row>
    <row r="109" spans="1:4" s="110" customFormat="1" ht="18" customHeight="1">
      <c r="A109" s="402"/>
      <c r="B109" s="415"/>
      <c r="C109" s="404"/>
      <c r="D109" s="405"/>
    </row>
    <row r="110" spans="1:4" s="110" customFormat="1" ht="18" customHeight="1">
      <c r="A110" s="402"/>
      <c r="B110" s="416" t="s">
        <v>41</v>
      </c>
      <c r="C110" s="400">
        <f>C5+C31</f>
        <v>433630</v>
      </c>
      <c r="D110" s="405"/>
    </row>
    <row r="111" s="385" customFormat="1" ht="12.75">
      <c r="C111" s="417"/>
    </row>
    <row r="112" s="385" customFormat="1" ht="12.75">
      <c r="C112" s="417"/>
    </row>
    <row r="113" s="385" customFormat="1" ht="12.75">
      <c r="C113" s="417"/>
    </row>
    <row r="114" s="385" customFormat="1" ht="12.75">
      <c r="C114" s="417"/>
    </row>
    <row r="115" s="385" customFormat="1" ht="12.75">
      <c r="C115" s="417"/>
    </row>
    <row r="116" s="385" customFormat="1" ht="12.75">
      <c r="C116" s="417"/>
    </row>
    <row r="117" s="385" customFormat="1" ht="12.75">
      <c r="C117" s="417"/>
    </row>
    <row r="118" s="385" customFormat="1" ht="12.75">
      <c r="C118" s="417"/>
    </row>
    <row r="119" s="385" customFormat="1" ht="12.75">
      <c r="C119" s="417"/>
    </row>
    <row r="120" s="385" customFormat="1" ht="12.75">
      <c r="C120" s="417"/>
    </row>
    <row r="121" s="385" customFormat="1" ht="12.75">
      <c r="C121" s="417"/>
    </row>
    <row r="122" s="385" customFormat="1" ht="12.75">
      <c r="C122" s="417"/>
    </row>
    <row r="123" s="385" customFormat="1" ht="12.75">
      <c r="C123" s="417"/>
    </row>
    <row r="124" s="385" customFormat="1" ht="12.75">
      <c r="C124" s="417"/>
    </row>
    <row r="125" s="385" customFormat="1" ht="12.75">
      <c r="C125" s="417"/>
    </row>
    <row r="126" s="385" customFormat="1" ht="12.75">
      <c r="C126" s="417"/>
    </row>
    <row r="127" s="385" customFormat="1" ht="12.75">
      <c r="C127" s="417"/>
    </row>
    <row r="128" s="385" customFormat="1" ht="12.75">
      <c r="C128" s="417"/>
    </row>
  </sheetData>
  <sheetProtection/>
  <mergeCells count="2">
    <mergeCell ref="A2:D2"/>
    <mergeCell ref="C3:D3"/>
  </mergeCells>
  <printOptions horizontalCentered="1"/>
  <pageMargins left="0.7868055555555555" right="0.7868055555555555" top="0.7868055555555555" bottom="0.7479166666666667" header="0.3145833333333333" footer="0.5118055555555555"/>
  <pageSetup firstPageNumber="50" useFirstPageNumber="1" horizontalDpi="600" verticalDpi="600" orientation="portrait" paperSize="9"/>
  <headerFooter scaleWithDoc="0" alignWithMargins="0">
    <oddFooter>&amp;C&amp;"Times New Roman"&amp;12— &amp;P —</oddFooter>
  </headerFooter>
</worksheet>
</file>

<file path=xl/worksheets/sheet4.xml><?xml version="1.0" encoding="utf-8"?>
<worksheet xmlns="http://schemas.openxmlformats.org/spreadsheetml/2006/main" xmlns:r="http://schemas.openxmlformats.org/officeDocument/2006/relationships">
  <dimension ref="A1:F487"/>
  <sheetViews>
    <sheetView zoomScaleSheetLayoutView="100" workbookViewId="0" topLeftCell="A1">
      <selection activeCell="J487" sqref="J487"/>
    </sheetView>
  </sheetViews>
  <sheetFormatPr defaultColWidth="9.00390625" defaultRowHeight="15" customHeight="1"/>
  <cols>
    <col min="1" max="1" width="11.00390625" style="344" customWidth="1"/>
    <col min="2" max="2" width="57.375" style="345" customWidth="1"/>
    <col min="3" max="3" width="11.625" style="346" customWidth="1"/>
    <col min="4" max="4" width="10.125" style="345" hidden="1" customWidth="1"/>
    <col min="5" max="5" width="9.00390625" style="345" hidden="1" customWidth="1"/>
    <col min="6" max="247" width="9.00390625" style="345" customWidth="1"/>
    <col min="248" max="16384" width="9.00390625" style="345" customWidth="1"/>
  </cols>
  <sheetData>
    <row r="1" spans="1:2" ht="18" customHeight="1">
      <c r="A1" s="347" t="s">
        <v>189</v>
      </c>
      <c r="B1" s="348"/>
    </row>
    <row r="2" spans="1:4" ht="21.75" customHeight="1">
      <c r="A2" s="349" t="s">
        <v>190</v>
      </c>
      <c r="B2" s="350"/>
      <c r="C2" s="351"/>
      <c r="D2" s="350"/>
    </row>
    <row r="3" spans="3:4" s="344" customFormat="1" ht="13.5" customHeight="1">
      <c r="C3" s="352" t="s">
        <v>191</v>
      </c>
      <c r="D3" s="353"/>
    </row>
    <row r="4" spans="1:5" s="344" customFormat="1" ht="9" customHeight="1">
      <c r="A4" s="354" t="s">
        <v>45</v>
      </c>
      <c r="B4" s="354" t="s">
        <v>46</v>
      </c>
      <c r="C4" s="355" t="s">
        <v>47</v>
      </c>
      <c r="D4" s="356"/>
      <c r="E4" s="356"/>
    </row>
    <row r="5" spans="1:5" s="344" customFormat="1" ht="9" customHeight="1">
      <c r="A5" s="357"/>
      <c r="B5" s="357"/>
      <c r="C5" s="358"/>
      <c r="D5" s="359" t="s">
        <v>192</v>
      </c>
      <c r="E5" s="359" t="s">
        <v>193</v>
      </c>
    </row>
    <row r="6" spans="1:5" s="344" customFormat="1" ht="15.75" customHeight="1">
      <c r="A6" s="360"/>
      <c r="B6" s="361" t="s">
        <v>194</v>
      </c>
      <c r="C6" s="362">
        <v>349284</v>
      </c>
      <c r="D6" s="363" t="e">
        <f>#REF!+#REF!+#REF!+#REF!+#REF!+#REF!+#REF!+#REF!+#REF!+#REF!+#REF!+#REF!+#REF!+#REF!+#REF!+#REF!+#REF!+#REF!+#REF!+#REF!+#REF!+D471+D484+#REF!+#REF!</f>
        <v>#REF!</v>
      </c>
      <c r="E6" s="369" t="e">
        <f>#REF!+#REF!+#REF!+#REF!+#REF!+#REF!+#REF!+#REF!+#REF!+#REF!+#REF!+#REF!+#REF!+#REF!+#REF!+#REF!+#REF!+#REF!+#REF!+#REF!+#REF!+E471+E484+#REF!+#REF!</f>
        <v>#REF!</v>
      </c>
    </row>
    <row r="7" spans="1:5" s="344" customFormat="1" ht="15.75" customHeight="1">
      <c r="A7" s="364">
        <v>201</v>
      </c>
      <c r="B7" s="365" t="s">
        <v>195</v>
      </c>
      <c r="C7" s="366">
        <f>C8+C15+C21+C30+C34+C39+C47+C49+C53+C59+C62+C64+C66+C70+C73+C78+C84+C87+C92+C97+C100+C103+C113</f>
        <v>38079</v>
      </c>
      <c r="D7" s="363"/>
      <c r="E7" s="369"/>
    </row>
    <row r="8" spans="1:5" s="344" customFormat="1" ht="15.75" customHeight="1">
      <c r="A8" s="364">
        <v>20101</v>
      </c>
      <c r="B8" s="367" t="s">
        <v>196</v>
      </c>
      <c r="C8" s="366">
        <f>SUM(C9:C14)</f>
        <v>1207</v>
      </c>
      <c r="D8" s="363"/>
      <c r="E8" s="369"/>
    </row>
    <row r="9" spans="1:5" s="344" customFormat="1" ht="15.75" customHeight="1">
      <c r="A9" s="364">
        <v>2010101</v>
      </c>
      <c r="B9" s="368" t="s">
        <v>197</v>
      </c>
      <c r="C9" s="366">
        <v>936</v>
      </c>
      <c r="D9" s="363"/>
      <c r="E9" s="369"/>
    </row>
    <row r="10" spans="1:5" s="344" customFormat="1" ht="15.75" customHeight="1">
      <c r="A10" s="364">
        <v>2010102</v>
      </c>
      <c r="B10" s="368" t="s">
        <v>198</v>
      </c>
      <c r="C10" s="366">
        <v>50</v>
      </c>
      <c r="D10" s="363"/>
      <c r="E10" s="369"/>
    </row>
    <row r="11" spans="1:5" s="344" customFormat="1" ht="15.75" customHeight="1">
      <c r="A11" s="364">
        <v>2010104</v>
      </c>
      <c r="B11" s="368" t="s">
        <v>199</v>
      </c>
      <c r="C11" s="366">
        <v>12</v>
      </c>
      <c r="D11" s="363"/>
      <c r="E11" s="369"/>
    </row>
    <row r="12" spans="1:5" s="344" customFormat="1" ht="15.75" customHeight="1">
      <c r="A12" s="364">
        <v>2010105</v>
      </c>
      <c r="B12" s="368" t="s">
        <v>200</v>
      </c>
      <c r="C12" s="366">
        <v>15</v>
      </c>
      <c r="D12" s="363"/>
      <c r="E12" s="369"/>
    </row>
    <row r="13" spans="1:5" s="344" customFormat="1" ht="15.75" customHeight="1">
      <c r="A13" s="364">
        <v>2010106</v>
      </c>
      <c r="B13" s="368" t="s">
        <v>201</v>
      </c>
      <c r="C13" s="366">
        <v>128</v>
      </c>
      <c r="D13" s="363"/>
      <c r="E13" s="369"/>
    </row>
    <row r="14" spans="1:5" s="344" customFormat="1" ht="15.75" customHeight="1">
      <c r="A14" s="364">
        <v>2010108</v>
      </c>
      <c r="B14" s="368" t="s">
        <v>202</v>
      </c>
      <c r="C14" s="366">
        <v>66</v>
      </c>
      <c r="D14" s="363"/>
      <c r="E14" s="369"/>
    </row>
    <row r="15" spans="1:5" s="344" customFormat="1" ht="15.75" customHeight="1">
      <c r="A15" s="364">
        <v>20102</v>
      </c>
      <c r="B15" s="367" t="s">
        <v>203</v>
      </c>
      <c r="C15" s="366">
        <f>SUM(C16:C20)</f>
        <v>1147</v>
      </c>
      <c r="D15" s="363"/>
      <c r="E15" s="369"/>
    </row>
    <row r="16" spans="1:5" s="344" customFormat="1" ht="15.75" customHeight="1">
      <c r="A16" s="364">
        <v>2010201</v>
      </c>
      <c r="B16" s="368" t="s">
        <v>197</v>
      </c>
      <c r="C16" s="366">
        <v>937</v>
      </c>
      <c r="D16" s="363"/>
      <c r="E16" s="369"/>
    </row>
    <row r="17" spans="1:5" s="344" customFormat="1" ht="15.75" customHeight="1">
      <c r="A17" s="364">
        <v>2010202</v>
      </c>
      <c r="B17" s="368" t="s">
        <v>198</v>
      </c>
      <c r="C17" s="366">
        <v>64</v>
      </c>
      <c r="D17" s="363"/>
      <c r="E17" s="369"/>
    </row>
    <row r="18" spans="1:5" s="344" customFormat="1" ht="15.75" customHeight="1">
      <c r="A18" s="364">
        <v>2010205</v>
      </c>
      <c r="B18" s="368" t="s">
        <v>204</v>
      </c>
      <c r="C18" s="366">
        <v>51</v>
      </c>
      <c r="D18" s="363"/>
      <c r="E18" s="369"/>
    </row>
    <row r="19" spans="1:5" s="344" customFormat="1" ht="15.75" customHeight="1">
      <c r="A19" s="364">
        <v>2010206</v>
      </c>
      <c r="B19" s="368" t="s">
        <v>205</v>
      </c>
      <c r="C19" s="366">
        <v>63</v>
      </c>
      <c r="D19" s="363"/>
      <c r="E19" s="369"/>
    </row>
    <row r="20" spans="1:5" s="344" customFormat="1" ht="15.75" customHeight="1">
      <c r="A20" s="364">
        <v>2010299</v>
      </c>
      <c r="B20" s="368" t="s">
        <v>206</v>
      </c>
      <c r="C20" s="366">
        <v>32</v>
      </c>
      <c r="D20" s="363"/>
      <c r="E20" s="369"/>
    </row>
    <row r="21" spans="1:5" s="344" customFormat="1" ht="15.75" customHeight="1">
      <c r="A21" s="364">
        <v>20103</v>
      </c>
      <c r="B21" s="367" t="s">
        <v>207</v>
      </c>
      <c r="C21" s="366">
        <f>SUM(C22:C29)</f>
        <v>5179</v>
      </c>
      <c r="D21" s="363"/>
      <c r="E21" s="369"/>
    </row>
    <row r="22" spans="1:5" s="344" customFormat="1" ht="15.75" customHeight="1">
      <c r="A22" s="364">
        <v>2010301</v>
      </c>
      <c r="B22" s="368" t="s">
        <v>197</v>
      </c>
      <c r="C22" s="366">
        <v>2168</v>
      </c>
      <c r="D22" s="363"/>
      <c r="E22" s="369"/>
    </row>
    <row r="23" spans="1:5" s="344" customFormat="1" ht="15.75" customHeight="1">
      <c r="A23" s="364">
        <v>2010302</v>
      </c>
      <c r="B23" s="368" t="s">
        <v>198</v>
      </c>
      <c r="C23" s="366">
        <v>124</v>
      </c>
      <c r="D23" s="363"/>
      <c r="E23" s="369"/>
    </row>
    <row r="24" spans="1:5" s="344" customFormat="1" ht="15.75" customHeight="1">
      <c r="A24" s="364">
        <v>2010303</v>
      </c>
      <c r="B24" s="368" t="s">
        <v>208</v>
      </c>
      <c r="C24" s="366">
        <v>583</v>
      </c>
      <c r="D24" s="363"/>
      <c r="E24" s="369"/>
    </row>
    <row r="25" spans="1:5" s="344" customFormat="1" ht="15.75" customHeight="1">
      <c r="A25" s="364">
        <v>2010305</v>
      </c>
      <c r="B25" s="368" t="s">
        <v>209</v>
      </c>
      <c r="C25" s="366">
        <v>430</v>
      </c>
      <c r="D25" s="363"/>
      <c r="E25" s="369"/>
    </row>
    <row r="26" spans="1:5" s="344" customFormat="1" ht="15.75" customHeight="1">
      <c r="A26" s="364">
        <v>2010306</v>
      </c>
      <c r="B26" s="368" t="s">
        <v>210</v>
      </c>
      <c r="C26" s="366">
        <v>530</v>
      </c>
      <c r="D26" s="363"/>
      <c r="E26" s="369"/>
    </row>
    <row r="27" spans="1:5" s="344" customFormat="1" ht="15.75" customHeight="1">
      <c r="A27" s="364">
        <v>2010308</v>
      </c>
      <c r="B27" s="368" t="s">
        <v>211</v>
      </c>
      <c r="C27" s="366">
        <v>396</v>
      </c>
      <c r="D27" s="363"/>
      <c r="E27" s="369"/>
    </row>
    <row r="28" spans="1:5" s="344" customFormat="1" ht="15.75" customHeight="1">
      <c r="A28" s="364">
        <v>2010350</v>
      </c>
      <c r="B28" s="368" t="s">
        <v>212</v>
      </c>
      <c r="C28" s="366">
        <v>428</v>
      </c>
      <c r="D28" s="363"/>
      <c r="E28" s="369"/>
    </row>
    <row r="29" spans="1:5" s="344" customFormat="1" ht="15.75" customHeight="1">
      <c r="A29" s="364">
        <v>2010399</v>
      </c>
      <c r="B29" s="368" t="s">
        <v>213</v>
      </c>
      <c r="C29" s="366">
        <v>520</v>
      </c>
      <c r="D29" s="363"/>
      <c r="E29" s="369"/>
    </row>
    <row r="30" spans="1:5" s="344" customFormat="1" ht="15.75" customHeight="1">
      <c r="A30" s="364">
        <v>20104</v>
      </c>
      <c r="B30" s="367" t="s">
        <v>214</v>
      </c>
      <c r="C30" s="366">
        <f>SUM(C31:C33)</f>
        <v>1174</v>
      </c>
      <c r="D30" s="363"/>
      <c r="E30" s="369"/>
    </row>
    <row r="31" spans="1:5" s="344" customFormat="1" ht="15.75" customHeight="1">
      <c r="A31" s="364">
        <v>2010401</v>
      </c>
      <c r="B31" s="368" t="s">
        <v>197</v>
      </c>
      <c r="C31" s="366">
        <v>820</v>
      </c>
      <c r="D31" s="363"/>
      <c r="E31" s="369"/>
    </row>
    <row r="32" spans="1:5" s="344" customFormat="1" ht="15.75" customHeight="1">
      <c r="A32" s="364">
        <v>2010402</v>
      </c>
      <c r="B32" s="368" t="s">
        <v>198</v>
      </c>
      <c r="C32" s="366">
        <v>324</v>
      </c>
      <c r="D32" s="363"/>
      <c r="E32" s="369"/>
    </row>
    <row r="33" spans="1:5" s="344" customFormat="1" ht="15.75" customHeight="1">
      <c r="A33" s="364">
        <v>2010450</v>
      </c>
      <c r="B33" s="368" t="s">
        <v>212</v>
      </c>
      <c r="C33" s="366">
        <v>30</v>
      </c>
      <c r="D33" s="363"/>
      <c r="E33" s="369"/>
    </row>
    <row r="34" spans="1:5" s="344" customFormat="1" ht="15.75" customHeight="1">
      <c r="A34" s="364">
        <v>20105</v>
      </c>
      <c r="B34" s="367" t="s">
        <v>215</v>
      </c>
      <c r="C34" s="366">
        <f>SUM(C35:C38)</f>
        <v>660</v>
      </c>
      <c r="D34" s="363"/>
      <c r="E34" s="369"/>
    </row>
    <row r="35" spans="1:5" s="344" customFormat="1" ht="15.75" customHeight="1">
      <c r="A35" s="364">
        <v>2010501</v>
      </c>
      <c r="B35" s="368" t="s">
        <v>197</v>
      </c>
      <c r="C35" s="366">
        <v>501</v>
      </c>
      <c r="D35" s="363"/>
      <c r="E35" s="369"/>
    </row>
    <row r="36" spans="1:5" s="344" customFormat="1" ht="15.75" customHeight="1">
      <c r="A36" s="364">
        <v>2010505</v>
      </c>
      <c r="B36" s="368" t="s">
        <v>216</v>
      </c>
      <c r="C36" s="366">
        <v>68</v>
      </c>
      <c r="D36" s="363"/>
      <c r="E36" s="369"/>
    </row>
    <row r="37" spans="1:5" s="344" customFormat="1" ht="15.75" customHeight="1">
      <c r="A37" s="364">
        <v>2010507</v>
      </c>
      <c r="B37" s="368" t="s">
        <v>217</v>
      </c>
      <c r="C37" s="366">
        <v>40</v>
      </c>
      <c r="D37" s="363"/>
      <c r="E37" s="369"/>
    </row>
    <row r="38" spans="1:5" s="344" customFormat="1" ht="15.75" customHeight="1">
      <c r="A38" s="364">
        <v>2010508</v>
      </c>
      <c r="B38" s="368" t="s">
        <v>218</v>
      </c>
      <c r="C38" s="366">
        <v>51</v>
      </c>
      <c r="D38" s="363"/>
      <c r="E38" s="369"/>
    </row>
    <row r="39" spans="1:5" s="344" customFormat="1" ht="15.75" customHeight="1">
      <c r="A39" s="364">
        <v>20106</v>
      </c>
      <c r="B39" s="367" t="s">
        <v>219</v>
      </c>
      <c r="C39" s="366">
        <f>SUM(C40:C46)</f>
        <v>2273</v>
      </c>
      <c r="D39" s="363"/>
      <c r="E39" s="369"/>
    </row>
    <row r="40" spans="1:5" s="344" customFormat="1" ht="15.75" customHeight="1">
      <c r="A40" s="364">
        <v>2010601</v>
      </c>
      <c r="B40" s="368" t="s">
        <v>197</v>
      </c>
      <c r="C40" s="366">
        <v>1481</v>
      </c>
      <c r="D40" s="363"/>
      <c r="E40" s="369"/>
    </row>
    <row r="41" spans="1:5" s="344" customFormat="1" ht="15.75" customHeight="1">
      <c r="A41" s="364">
        <v>2010602</v>
      </c>
      <c r="B41" s="368" t="s">
        <v>198</v>
      </c>
      <c r="C41" s="366">
        <v>10</v>
      </c>
      <c r="D41" s="363"/>
      <c r="E41" s="369"/>
    </row>
    <row r="42" spans="1:5" s="344" customFormat="1" ht="15.75" customHeight="1">
      <c r="A42" s="364">
        <v>2010604</v>
      </c>
      <c r="B42" s="368" t="s">
        <v>220</v>
      </c>
      <c r="C42" s="366">
        <v>255</v>
      </c>
      <c r="D42" s="363"/>
      <c r="E42" s="369"/>
    </row>
    <row r="43" spans="1:5" s="344" customFormat="1" ht="15.75" customHeight="1">
      <c r="A43" s="364">
        <v>2010605</v>
      </c>
      <c r="B43" s="368" t="s">
        <v>221</v>
      </c>
      <c r="C43" s="366">
        <v>63</v>
      </c>
      <c r="D43" s="363"/>
      <c r="E43" s="369"/>
    </row>
    <row r="44" spans="1:5" s="344" customFormat="1" ht="15.75" customHeight="1">
      <c r="A44" s="364">
        <v>2010607</v>
      </c>
      <c r="B44" s="368" t="s">
        <v>222</v>
      </c>
      <c r="C44" s="366">
        <v>188</v>
      </c>
      <c r="D44" s="363"/>
      <c r="E44" s="369"/>
    </row>
    <row r="45" spans="1:5" s="344" customFormat="1" ht="15.75" customHeight="1">
      <c r="A45" s="364">
        <v>2010608</v>
      </c>
      <c r="B45" s="368" t="s">
        <v>223</v>
      </c>
      <c r="C45" s="366">
        <v>200</v>
      </c>
      <c r="D45" s="363"/>
      <c r="E45" s="369"/>
    </row>
    <row r="46" spans="1:5" s="344" customFormat="1" ht="15.75" customHeight="1">
      <c r="A46" s="364">
        <v>2010699</v>
      </c>
      <c r="B46" s="368" t="s">
        <v>224</v>
      </c>
      <c r="C46" s="366">
        <v>76</v>
      </c>
      <c r="D46" s="363"/>
      <c r="E46" s="369"/>
    </row>
    <row r="47" spans="1:5" s="344" customFormat="1" ht="15.75" customHeight="1">
      <c r="A47" s="364">
        <v>20107</v>
      </c>
      <c r="B47" s="367" t="s">
        <v>225</v>
      </c>
      <c r="C47" s="366">
        <f>C48</f>
        <v>2975</v>
      </c>
      <c r="D47" s="363"/>
      <c r="E47" s="369"/>
    </row>
    <row r="48" spans="1:5" s="344" customFormat="1" ht="15.75" customHeight="1">
      <c r="A48" s="364">
        <v>2010701</v>
      </c>
      <c r="B48" s="368" t="s">
        <v>197</v>
      </c>
      <c r="C48" s="366">
        <v>2975</v>
      </c>
      <c r="D48" s="363"/>
      <c r="E48" s="369"/>
    </row>
    <row r="49" spans="1:5" s="344" customFormat="1" ht="15.75" customHeight="1">
      <c r="A49" s="364">
        <v>20108</v>
      </c>
      <c r="B49" s="367" t="s">
        <v>226</v>
      </c>
      <c r="C49" s="366">
        <f>SUM(C50:C52)</f>
        <v>893</v>
      </c>
      <c r="D49" s="363"/>
      <c r="E49" s="369"/>
    </row>
    <row r="50" spans="1:5" s="344" customFormat="1" ht="15.75" customHeight="1">
      <c r="A50" s="364">
        <v>2010801</v>
      </c>
      <c r="B50" s="368" t="s">
        <v>197</v>
      </c>
      <c r="C50" s="366">
        <v>678</v>
      </c>
      <c r="D50" s="363"/>
      <c r="E50" s="369"/>
    </row>
    <row r="51" spans="1:5" s="344" customFormat="1" ht="15.75" customHeight="1">
      <c r="A51" s="364">
        <v>2010804</v>
      </c>
      <c r="B51" s="368" t="s">
        <v>227</v>
      </c>
      <c r="C51" s="366">
        <v>200</v>
      </c>
      <c r="D51" s="363"/>
      <c r="E51" s="369"/>
    </row>
    <row r="52" spans="1:5" s="344" customFormat="1" ht="15.75" customHeight="1">
      <c r="A52" s="364">
        <v>2010806</v>
      </c>
      <c r="B52" s="368" t="s">
        <v>222</v>
      </c>
      <c r="C52" s="366">
        <v>15</v>
      </c>
      <c r="D52" s="363"/>
      <c r="E52" s="369"/>
    </row>
    <row r="53" spans="1:5" s="344" customFormat="1" ht="15.75" customHeight="1">
      <c r="A53" s="364">
        <v>20111</v>
      </c>
      <c r="B53" s="367" t="s">
        <v>228</v>
      </c>
      <c r="C53" s="366">
        <f>SUM(C54:C58)</f>
        <v>5661</v>
      </c>
      <c r="D53" s="363"/>
      <c r="E53" s="369"/>
    </row>
    <row r="54" spans="1:5" s="344" customFormat="1" ht="15.75" customHeight="1">
      <c r="A54" s="364">
        <v>2011101</v>
      </c>
      <c r="B54" s="368" t="s">
        <v>197</v>
      </c>
      <c r="C54" s="366">
        <v>2886</v>
      </c>
      <c r="D54" s="363"/>
      <c r="E54" s="369"/>
    </row>
    <row r="55" spans="1:5" s="344" customFormat="1" ht="15.75" customHeight="1">
      <c r="A55" s="364">
        <v>2011104</v>
      </c>
      <c r="B55" s="368" t="s">
        <v>229</v>
      </c>
      <c r="C55" s="366">
        <v>1795</v>
      </c>
      <c r="D55" s="363"/>
      <c r="E55" s="369"/>
    </row>
    <row r="56" spans="1:5" s="344" customFormat="1" ht="15.75" customHeight="1">
      <c r="A56" s="364">
        <v>2011105</v>
      </c>
      <c r="B56" s="368" t="s">
        <v>230</v>
      </c>
      <c r="C56" s="366">
        <v>170</v>
      </c>
      <c r="D56" s="363"/>
      <c r="E56" s="369"/>
    </row>
    <row r="57" spans="1:5" s="344" customFormat="1" ht="15.75" customHeight="1">
      <c r="A57" s="364">
        <v>2011150</v>
      </c>
      <c r="B57" s="368" t="s">
        <v>212</v>
      </c>
      <c r="C57" s="366">
        <v>70</v>
      </c>
      <c r="D57" s="363"/>
      <c r="E57" s="369"/>
    </row>
    <row r="58" spans="1:5" s="344" customFormat="1" ht="15.75" customHeight="1">
      <c r="A58" s="364">
        <v>2011199</v>
      </c>
      <c r="B58" s="368" t="s">
        <v>231</v>
      </c>
      <c r="C58" s="366">
        <v>740</v>
      </c>
      <c r="D58" s="363"/>
      <c r="E58" s="369"/>
    </row>
    <row r="59" spans="1:5" s="344" customFormat="1" ht="15.75" customHeight="1">
      <c r="A59" s="364">
        <v>20113</v>
      </c>
      <c r="B59" s="367" t="s">
        <v>232</v>
      </c>
      <c r="C59" s="366">
        <f>SUM(C60:C61)</f>
        <v>698</v>
      </c>
      <c r="D59" s="363"/>
      <c r="E59" s="369"/>
    </row>
    <row r="60" spans="1:5" s="344" customFormat="1" ht="15.75" customHeight="1">
      <c r="A60" s="364">
        <v>2011301</v>
      </c>
      <c r="B60" s="368" t="s">
        <v>197</v>
      </c>
      <c r="C60" s="366">
        <v>198</v>
      </c>
      <c r="D60" s="363"/>
      <c r="E60" s="369"/>
    </row>
    <row r="61" spans="1:5" s="344" customFormat="1" ht="15.75" customHeight="1">
      <c r="A61" s="364">
        <v>2011308</v>
      </c>
      <c r="B61" s="368" t="s">
        <v>233</v>
      </c>
      <c r="C61" s="366">
        <v>500</v>
      </c>
      <c r="D61" s="363"/>
      <c r="E61" s="369"/>
    </row>
    <row r="62" spans="1:5" s="344" customFormat="1" ht="15.75" customHeight="1">
      <c r="A62" s="364">
        <v>20123</v>
      </c>
      <c r="B62" s="367" t="s">
        <v>234</v>
      </c>
      <c r="C62" s="366">
        <f>C63</f>
        <v>10</v>
      </c>
      <c r="D62" s="363"/>
      <c r="E62" s="369"/>
    </row>
    <row r="63" spans="1:5" s="344" customFormat="1" ht="15.75" customHeight="1">
      <c r="A63" s="364">
        <v>2012399</v>
      </c>
      <c r="B63" s="368" t="s">
        <v>235</v>
      </c>
      <c r="C63" s="366">
        <v>10</v>
      </c>
      <c r="D63" s="363"/>
      <c r="E63" s="369"/>
    </row>
    <row r="64" spans="1:5" s="344" customFormat="1" ht="15.75" customHeight="1">
      <c r="A64" s="364">
        <v>20125</v>
      </c>
      <c r="B64" s="367" t="s">
        <v>236</v>
      </c>
      <c r="C64" s="366">
        <f>C65</f>
        <v>18</v>
      </c>
      <c r="D64" s="363"/>
      <c r="E64" s="369"/>
    </row>
    <row r="65" spans="1:5" s="344" customFormat="1" ht="15.75" customHeight="1">
      <c r="A65" s="364">
        <v>2012505</v>
      </c>
      <c r="B65" s="368" t="s">
        <v>237</v>
      </c>
      <c r="C65" s="366">
        <v>18</v>
      </c>
      <c r="D65" s="363"/>
      <c r="E65" s="369"/>
    </row>
    <row r="66" spans="1:5" s="344" customFormat="1" ht="15.75" customHeight="1">
      <c r="A66" s="364">
        <v>20126</v>
      </c>
      <c r="B66" s="367" t="s">
        <v>238</v>
      </c>
      <c r="C66" s="366">
        <f>SUM(C67:C69)</f>
        <v>332</v>
      </c>
      <c r="D66" s="363"/>
      <c r="E66" s="369"/>
    </row>
    <row r="67" spans="1:5" s="344" customFormat="1" ht="15.75" customHeight="1">
      <c r="A67" s="364">
        <v>2012601</v>
      </c>
      <c r="B67" s="368" t="s">
        <v>197</v>
      </c>
      <c r="C67" s="366">
        <v>263</v>
      </c>
      <c r="D67" s="363"/>
      <c r="E67" s="369"/>
    </row>
    <row r="68" spans="1:5" s="344" customFormat="1" ht="15.75" customHeight="1">
      <c r="A68" s="364">
        <v>2012604</v>
      </c>
      <c r="B68" s="368" t="s">
        <v>239</v>
      </c>
      <c r="C68" s="366">
        <v>14</v>
      </c>
      <c r="D68" s="363"/>
      <c r="E68" s="369"/>
    </row>
    <row r="69" spans="1:5" s="344" customFormat="1" ht="15.75" customHeight="1">
      <c r="A69" s="364">
        <v>2012699</v>
      </c>
      <c r="B69" s="368" t="s">
        <v>240</v>
      </c>
      <c r="C69" s="366">
        <v>55</v>
      </c>
      <c r="D69" s="363"/>
      <c r="E69" s="369"/>
    </row>
    <row r="70" spans="1:5" s="344" customFormat="1" ht="15.75" customHeight="1">
      <c r="A70" s="364">
        <v>20128</v>
      </c>
      <c r="B70" s="367" t="s">
        <v>241</v>
      </c>
      <c r="C70" s="366">
        <f>SUM(C71:C72)</f>
        <v>243</v>
      </c>
      <c r="D70" s="363"/>
      <c r="E70" s="369"/>
    </row>
    <row r="71" spans="1:5" s="344" customFormat="1" ht="15.75" customHeight="1">
      <c r="A71" s="364">
        <v>2012801</v>
      </c>
      <c r="B71" s="368" t="s">
        <v>197</v>
      </c>
      <c r="C71" s="366">
        <v>170</v>
      </c>
      <c r="D71" s="363"/>
      <c r="E71" s="369"/>
    </row>
    <row r="72" spans="1:5" s="344" customFormat="1" ht="15.75" customHeight="1">
      <c r="A72" s="364">
        <v>2012802</v>
      </c>
      <c r="B72" s="368" t="s">
        <v>198</v>
      </c>
      <c r="C72" s="366">
        <v>73</v>
      </c>
      <c r="D72" s="363"/>
      <c r="E72" s="369"/>
    </row>
    <row r="73" spans="1:5" s="344" customFormat="1" ht="15.75" customHeight="1">
      <c r="A73" s="364">
        <v>20129</v>
      </c>
      <c r="B73" s="367" t="s">
        <v>242</v>
      </c>
      <c r="C73" s="366">
        <f>SUM(C74:C77)</f>
        <v>844</v>
      </c>
      <c r="D73" s="363"/>
      <c r="E73" s="369"/>
    </row>
    <row r="74" spans="1:5" s="344" customFormat="1" ht="15.75" customHeight="1">
      <c r="A74" s="364">
        <v>2012901</v>
      </c>
      <c r="B74" s="368" t="s">
        <v>197</v>
      </c>
      <c r="C74" s="366">
        <v>521</v>
      </c>
      <c r="D74" s="363"/>
      <c r="E74" s="369"/>
    </row>
    <row r="75" spans="1:5" s="344" customFormat="1" ht="15.75" customHeight="1">
      <c r="A75" s="364">
        <v>2012902</v>
      </c>
      <c r="B75" s="368" t="s">
        <v>198</v>
      </c>
      <c r="C75" s="366">
        <v>223</v>
      </c>
      <c r="D75" s="363"/>
      <c r="E75" s="369"/>
    </row>
    <row r="76" spans="1:5" s="344" customFormat="1" ht="15.75" customHeight="1">
      <c r="A76" s="364">
        <v>2012906</v>
      </c>
      <c r="B76" s="368" t="s">
        <v>243</v>
      </c>
      <c r="C76" s="366">
        <v>32</v>
      </c>
      <c r="D76" s="363"/>
      <c r="E76" s="369"/>
    </row>
    <row r="77" spans="1:5" s="344" customFormat="1" ht="15.75" customHeight="1">
      <c r="A77" s="364">
        <v>2012999</v>
      </c>
      <c r="B77" s="368" t="s">
        <v>244</v>
      </c>
      <c r="C77" s="366">
        <v>68</v>
      </c>
      <c r="D77" s="363"/>
      <c r="E77" s="369"/>
    </row>
    <row r="78" spans="1:5" s="344" customFormat="1" ht="15.75" customHeight="1">
      <c r="A78" s="364">
        <v>20131</v>
      </c>
      <c r="B78" s="367" t="s">
        <v>245</v>
      </c>
      <c r="C78" s="366">
        <f>SUM(C79:C83)</f>
        <v>2882</v>
      </c>
      <c r="D78" s="363"/>
      <c r="E78" s="369"/>
    </row>
    <row r="79" spans="1:5" s="344" customFormat="1" ht="15.75" customHeight="1">
      <c r="A79" s="364">
        <v>2013101</v>
      </c>
      <c r="B79" s="368" t="s">
        <v>197</v>
      </c>
      <c r="C79" s="366">
        <v>1723</v>
      </c>
      <c r="D79" s="363"/>
      <c r="E79" s="369"/>
    </row>
    <row r="80" spans="1:5" s="344" customFormat="1" ht="15.75" customHeight="1">
      <c r="A80" s="364">
        <v>2013102</v>
      </c>
      <c r="B80" s="368" t="s">
        <v>198</v>
      </c>
      <c r="C80" s="366">
        <v>177</v>
      </c>
      <c r="D80" s="363"/>
      <c r="E80" s="369"/>
    </row>
    <row r="81" spans="1:5" s="344" customFormat="1" ht="15.75" customHeight="1">
      <c r="A81" s="364">
        <v>2013105</v>
      </c>
      <c r="B81" s="368" t="s">
        <v>246</v>
      </c>
      <c r="C81" s="366">
        <v>258</v>
      </c>
      <c r="D81" s="363"/>
      <c r="E81" s="369"/>
    </row>
    <row r="82" spans="1:5" s="344" customFormat="1" ht="15.75" customHeight="1">
      <c r="A82" s="364">
        <v>2013150</v>
      </c>
      <c r="B82" s="368" t="s">
        <v>212</v>
      </c>
      <c r="C82" s="366">
        <v>30</v>
      </c>
      <c r="D82" s="363"/>
      <c r="E82" s="369"/>
    </row>
    <row r="83" spans="1:5" s="344" customFormat="1" ht="15.75" customHeight="1">
      <c r="A83" s="364">
        <v>2013199</v>
      </c>
      <c r="B83" s="368" t="s">
        <v>247</v>
      </c>
      <c r="C83" s="366">
        <v>694</v>
      </c>
      <c r="D83" s="363"/>
      <c r="E83" s="369"/>
    </row>
    <row r="84" spans="1:5" s="344" customFormat="1" ht="15.75" customHeight="1">
      <c r="A84" s="364">
        <v>20132</v>
      </c>
      <c r="B84" s="367" t="s">
        <v>248</v>
      </c>
      <c r="C84" s="366">
        <f>SUM(C85:C86)</f>
        <v>782</v>
      </c>
      <c r="D84" s="363"/>
      <c r="E84" s="369"/>
    </row>
    <row r="85" spans="1:5" s="344" customFormat="1" ht="15.75" customHeight="1">
      <c r="A85" s="364">
        <v>2013201</v>
      </c>
      <c r="B85" s="368" t="s">
        <v>197</v>
      </c>
      <c r="C85" s="366">
        <v>600</v>
      </c>
      <c r="D85" s="363"/>
      <c r="E85" s="369"/>
    </row>
    <row r="86" spans="1:5" s="344" customFormat="1" ht="15.75" customHeight="1">
      <c r="A86" s="364">
        <v>2013202</v>
      </c>
      <c r="B86" s="368" t="s">
        <v>198</v>
      </c>
      <c r="C86" s="366">
        <v>182</v>
      </c>
      <c r="D86" s="363"/>
      <c r="E86" s="369"/>
    </row>
    <row r="87" spans="1:5" s="344" customFormat="1" ht="15.75" customHeight="1">
      <c r="A87" s="364">
        <v>20133</v>
      </c>
      <c r="B87" s="367" t="s">
        <v>249</v>
      </c>
      <c r="C87" s="366">
        <f>SUM(C88:C91)</f>
        <v>932</v>
      </c>
      <c r="D87" s="363"/>
      <c r="E87" s="369"/>
    </row>
    <row r="88" spans="1:5" s="344" customFormat="1" ht="15.75" customHeight="1">
      <c r="A88" s="364">
        <v>2013301</v>
      </c>
      <c r="B88" s="368" t="s">
        <v>197</v>
      </c>
      <c r="C88" s="366">
        <v>478</v>
      </c>
      <c r="D88" s="363"/>
      <c r="E88" s="369"/>
    </row>
    <row r="89" spans="1:5" s="344" customFormat="1" ht="15.75" customHeight="1">
      <c r="A89" s="364">
        <v>2013302</v>
      </c>
      <c r="B89" s="368" t="s">
        <v>198</v>
      </c>
      <c r="C89" s="366">
        <v>76</v>
      </c>
      <c r="D89" s="363"/>
      <c r="E89" s="369"/>
    </row>
    <row r="90" spans="1:5" s="344" customFormat="1" ht="15.75" customHeight="1">
      <c r="A90" s="364">
        <v>2013304</v>
      </c>
      <c r="B90" s="368" t="s">
        <v>250</v>
      </c>
      <c r="C90" s="366">
        <v>50</v>
      </c>
      <c r="D90" s="363"/>
      <c r="E90" s="369"/>
    </row>
    <row r="91" spans="1:5" s="344" customFormat="1" ht="15.75" customHeight="1">
      <c r="A91" s="364">
        <v>2013399</v>
      </c>
      <c r="B91" s="368" t="s">
        <v>251</v>
      </c>
      <c r="C91" s="366">
        <v>328</v>
      </c>
      <c r="D91" s="363"/>
      <c r="E91" s="369"/>
    </row>
    <row r="92" spans="1:5" s="344" customFormat="1" ht="15.75" customHeight="1">
      <c r="A92" s="364">
        <v>20134</v>
      </c>
      <c r="B92" s="367" t="s">
        <v>252</v>
      </c>
      <c r="C92" s="366">
        <f>SUM(C93:C96)</f>
        <v>514</v>
      </c>
      <c r="D92" s="363"/>
      <c r="E92" s="369"/>
    </row>
    <row r="93" spans="1:5" s="344" customFormat="1" ht="15.75" customHeight="1">
      <c r="A93" s="364">
        <v>2013401</v>
      </c>
      <c r="B93" s="368" t="s">
        <v>197</v>
      </c>
      <c r="C93" s="366">
        <v>384</v>
      </c>
      <c r="D93" s="363"/>
      <c r="E93" s="369"/>
    </row>
    <row r="94" spans="1:5" s="344" customFormat="1" ht="15.75" customHeight="1">
      <c r="A94" s="364">
        <v>2013402</v>
      </c>
      <c r="B94" s="368" t="s">
        <v>198</v>
      </c>
      <c r="C94" s="366">
        <v>75</v>
      </c>
      <c r="D94" s="363"/>
      <c r="E94" s="369"/>
    </row>
    <row r="95" spans="1:5" s="344" customFormat="1" ht="15.75" customHeight="1">
      <c r="A95" s="364">
        <v>2013404</v>
      </c>
      <c r="B95" s="368" t="s">
        <v>253</v>
      </c>
      <c r="C95" s="366">
        <v>42</v>
      </c>
      <c r="D95" s="363"/>
      <c r="E95" s="369"/>
    </row>
    <row r="96" spans="1:5" s="344" customFormat="1" ht="15.75" customHeight="1">
      <c r="A96" s="364">
        <v>2013405</v>
      </c>
      <c r="B96" s="368" t="s">
        <v>254</v>
      </c>
      <c r="C96" s="366">
        <v>13</v>
      </c>
      <c r="D96" s="363"/>
      <c r="E96" s="369"/>
    </row>
    <row r="97" spans="1:5" s="344" customFormat="1" ht="15.75" customHeight="1">
      <c r="A97" s="364">
        <v>20135</v>
      </c>
      <c r="B97" s="367" t="s">
        <v>255</v>
      </c>
      <c r="C97" s="366">
        <f>SUM(C98:C99)</f>
        <v>218</v>
      </c>
      <c r="D97" s="363"/>
      <c r="E97" s="369"/>
    </row>
    <row r="98" spans="1:5" s="344" customFormat="1" ht="15.75" customHeight="1">
      <c r="A98" s="364">
        <v>2013501</v>
      </c>
      <c r="B98" s="368" t="s">
        <v>197</v>
      </c>
      <c r="C98" s="366">
        <v>206</v>
      </c>
      <c r="D98" s="363"/>
      <c r="E98" s="369"/>
    </row>
    <row r="99" spans="1:5" s="344" customFormat="1" ht="15.75" customHeight="1">
      <c r="A99" s="364">
        <v>2013599</v>
      </c>
      <c r="B99" s="368" t="s">
        <v>256</v>
      </c>
      <c r="C99" s="366">
        <v>12</v>
      </c>
      <c r="D99" s="363"/>
      <c r="E99" s="369"/>
    </row>
    <row r="100" spans="1:5" s="344" customFormat="1" ht="15.75" customHeight="1">
      <c r="A100" s="364">
        <v>20137</v>
      </c>
      <c r="B100" s="367" t="s">
        <v>257</v>
      </c>
      <c r="C100" s="366">
        <f>SUM(C101:C102)</f>
        <v>246</v>
      </c>
      <c r="D100" s="363"/>
      <c r="E100" s="369"/>
    </row>
    <row r="101" spans="1:5" s="344" customFormat="1" ht="15.75" customHeight="1">
      <c r="A101" s="364">
        <v>2013750</v>
      </c>
      <c r="B101" s="368" t="s">
        <v>212</v>
      </c>
      <c r="C101" s="366">
        <v>110</v>
      </c>
      <c r="D101" s="363"/>
      <c r="E101" s="369"/>
    </row>
    <row r="102" spans="1:5" s="344" customFormat="1" ht="15.75" customHeight="1">
      <c r="A102" s="364">
        <v>2013799</v>
      </c>
      <c r="B102" s="368" t="s">
        <v>258</v>
      </c>
      <c r="C102" s="366">
        <v>136</v>
      </c>
      <c r="D102" s="363"/>
      <c r="E102" s="369"/>
    </row>
    <row r="103" spans="1:5" s="344" customFormat="1" ht="15.75" customHeight="1">
      <c r="A103" s="364">
        <v>20138</v>
      </c>
      <c r="B103" s="367" t="s">
        <v>259</v>
      </c>
      <c r="C103" s="366">
        <f>SUM(C104:C112)</f>
        <v>5545</v>
      </c>
      <c r="D103" s="363"/>
      <c r="E103" s="369"/>
    </row>
    <row r="104" spans="1:5" s="344" customFormat="1" ht="15.75" customHeight="1">
      <c r="A104" s="364">
        <v>2013801</v>
      </c>
      <c r="B104" s="368" t="s">
        <v>197</v>
      </c>
      <c r="C104" s="366">
        <v>3007</v>
      </c>
      <c r="D104" s="363"/>
      <c r="E104" s="369"/>
    </row>
    <row r="105" spans="1:5" s="344" customFormat="1" ht="15.75" customHeight="1">
      <c r="A105" s="364">
        <v>2013802</v>
      </c>
      <c r="B105" s="368" t="s">
        <v>198</v>
      </c>
      <c r="C105" s="366">
        <v>75</v>
      </c>
      <c r="D105" s="363"/>
      <c r="E105" s="369"/>
    </row>
    <row r="106" spans="1:5" s="344" customFormat="1" ht="15.75" customHeight="1">
      <c r="A106" s="364">
        <v>2013804</v>
      </c>
      <c r="B106" s="368" t="s">
        <v>260</v>
      </c>
      <c r="C106" s="366">
        <v>175</v>
      </c>
      <c r="D106" s="363"/>
      <c r="E106" s="369"/>
    </row>
    <row r="107" spans="1:5" s="344" customFormat="1" ht="15.75" customHeight="1">
      <c r="A107" s="364">
        <v>2013805</v>
      </c>
      <c r="B107" s="368" t="s">
        <v>261</v>
      </c>
      <c r="C107" s="366">
        <v>8</v>
      </c>
      <c r="D107" s="363"/>
      <c r="E107" s="369"/>
    </row>
    <row r="108" spans="1:5" s="344" customFormat="1" ht="15.75" customHeight="1">
      <c r="A108" s="364">
        <v>2013808</v>
      </c>
      <c r="B108" s="368" t="s">
        <v>222</v>
      </c>
      <c r="C108" s="366">
        <v>568</v>
      </c>
      <c r="D108" s="363"/>
      <c r="E108" s="369"/>
    </row>
    <row r="109" spans="1:5" s="344" customFormat="1" ht="15.75" customHeight="1">
      <c r="A109" s="364">
        <v>2013812</v>
      </c>
      <c r="B109" s="368" t="s">
        <v>262</v>
      </c>
      <c r="C109" s="366">
        <v>170</v>
      </c>
      <c r="D109" s="363"/>
      <c r="E109" s="369"/>
    </row>
    <row r="110" spans="1:5" s="344" customFormat="1" ht="15.75" customHeight="1">
      <c r="A110" s="364">
        <v>2013815</v>
      </c>
      <c r="B110" s="368" t="s">
        <v>263</v>
      </c>
      <c r="C110" s="366">
        <v>282</v>
      </c>
      <c r="D110" s="363"/>
      <c r="E110" s="369"/>
    </row>
    <row r="111" spans="1:5" s="344" customFormat="1" ht="15.75" customHeight="1">
      <c r="A111" s="364">
        <v>2013850</v>
      </c>
      <c r="B111" s="368" t="s">
        <v>212</v>
      </c>
      <c r="C111" s="366">
        <v>870</v>
      </c>
      <c r="D111" s="363"/>
      <c r="E111" s="369"/>
    </row>
    <row r="112" spans="1:5" s="344" customFormat="1" ht="15.75" customHeight="1">
      <c r="A112" s="364">
        <v>2013899</v>
      </c>
      <c r="B112" s="368" t="s">
        <v>264</v>
      </c>
      <c r="C112" s="366">
        <v>390</v>
      </c>
      <c r="D112" s="363"/>
      <c r="E112" s="369"/>
    </row>
    <row r="113" spans="1:5" s="344" customFormat="1" ht="15.75" customHeight="1">
      <c r="A113" s="364">
        <v>20199</v>
      </c>
      <c r="B113" s="367" t="s">
        <v>265</v>
      </c>
      <c r="C113" s="366">
        <f>SUM(C114)</f>
        <v>3646</v>
      </c>
      <c r="D113" s="363"/>
      <c r="E113" s="369"/>
    </row>
    <row r="114" spans="1:5" s="344" customFormat="1" ht="15.75" customHeight="1">
      <c r="A114" s="364">
        <v>2019999</v>
      </c>
      <c r="B114" s="368" t="s">
        <v>265</v>
      </c>
      <c r="C114" s="366">
        <v>3646</v>
      </c>
      <c r="D114" s="363"/>
      <c r="E114" s="369"/>
    </row>
    <row r="115" spans="1:5" s="344" customFormat="1" ht="15.75" customHeight="1">
      <c r="A115" s="364">
        <v>203</v>
      </c>
      <c r="B115" s="365" t="s">
        <v>266</v>
      </c>
      <c r="C115" s="366">
        <f>C116</f>
        <v>20</v>
      </c>
      <c r="D115" s="363"/>
      <c r="E115" s="369"/>
    </row>
    <row r="116" spans="1:5" s="344" customFormat="1" ht="15.75" customHeight="1">
      <c r="A116" s="364">
        <v>20306</v>
      </c>
      <c r="B116" s="367" t="s">
        <v>267</v>
      </c>
      <c r="C116" s="366">
        <f>C117</f>
        <v>20</v>
      </c>
      <c r="D116" s="363"/>
      <c r="E116" s="369"/>
    </row>
    <row r="117" spans="1:5" s="344" customFormat="1" ht="15.75" customHeight="1">
      <c r="A117" s="364">
        <v>2030699</v>
      </c>
      <c r="B117" s="368" t="s">
        <v>268</v>
      </c>
      <c r="C117" s="366">
        <v>20</v>
      </c>
      <c r="D117" s="363"/>
      <c r="E117" s="369"/>
    </row>
    <row r="118" spans="1:5" s="344" customFormat="1" ht="15.75" customHeight="1">
      <c r="A118" s="364">
        <v>204</v>
      </c>
      <c r="B118" s="365" t="s">
        <v>269</v>
      </c>
      <c r="C118" s="366">
        <f>C119+C124+C126+C135+C137+C139</f>
        <v>42109</v>
      </c>
      <c r="D118" s="363"/>
      <c r="E118" s="369"/>
    </row>
    <row r="119" spans="1:5" s="344" customFormat="1" ht="15.75" customHeight="1">
      <c r="A119" s="364">
        <v>20402</v>
      </c>
      <c r="B119" s="367" t="s">
        <v>270</v>
      </c>
      <c r="C119" s="366">
        <f>SUM(C120:C123)</f>
        <v>39476</v>
      </c>
      <c r="D119" s="363"/>
      <c r="E119" s="369"/>
    </row>
    <row r="120" spans="1:5" s="344" customFormat="1" ht="15.75" customHeight="1">
      <c r="A120" s="364">
        <v>2040201</v>
      </c>
      <c r="B120" s="368" t="s">
        <v>197</v>
      </c>
      <c r="C120" s="366">
        <v>17785</v>
      </c>
      <c r="D120" s="363"/>
      <c r="E120" s="369"/>
    </row>
    <row r="121" spans="1:5" s="344" customFormat="1" ht="15.75" customHeight="1">
      <c r="A121" s="364">
        <v>2040219</v>
      </c>
      <c r="B121" s="368" t="s">
        <v>222</v>
      </c>
      <c r="C121" s="366">
        <v>556</v>
      </c>
      <c r="D121" s="363"/>
      <c r="E121" s="369"/>
    </row>
    <row r="122" spans="1:5" s="344" customFormat="1" ht="15.75" customHeight="1">
      <c r="A122" s="364">
        <v>2040220</v>
      </c>
      <c r="B122" s="368" t="s">
        <v>271</v>
      </c>
      <c r="C122" s="366">
        <v>12514</v>
      </c>
      <c r="D122" s="363"/>
      <c r="E122" s="369"/>
    </row>
    <row r="123" spans="1:5" s="344" customFormat="1" ht="15.75" customHeight="1">
      <c r="A123" s="364">
        <v>2040299</v>
      </c>
      <c r="B123" s="368" t="s">
        <v>272</v>
      </c>
      <c r="C123" s="366">
        <v>8621</v>
      </c>
      <c r="D123" s="363"/>
      <c r="E123" s="369"/>
    </row>
    <row r="124" spans="1:5" s="344" customFormat="1" ht="15.75" customHeight="1">
      <c r="A124" s="364">
        <v>20404</v>
      </c>
      <c r="B124" s="367" t="s">
        <v>273</v>
      </c>
      <c r="C124" s="366">
        <f>C125</f>
        <v>1170</v>
      </c>
      <c r="D124" s="363"/>
      <c r="E124" s="369"/>
    </row>
    <row r="125" spans="1:5" s="344" customFormat="1" ht="15.75" customHeight="1">
      <c r="A125" s="364">
        <v>2040499</v>
      </c>
      <c r="B125" s="368" t="s">
        <v>274</v>
      </c>
      <c r="C125" s="366">
        <v>1170</v>
      </c>
      <c r="D125" s="363"/>
      <c r="E125" s="369"/>
    </row>
    <row r="126" spans="1:5" s="344" customFormat="1" ht="15.75" customHeight="1">
      <c r="A126" s="364">
        <v>20406</v>
      </c>
      <c r="B126" s="367" t="s">
        <v>275</v>
      </c>
      <c r="C126" s="366">
        <f>SUM(C127:C134)</f>
        <v>862</v>
      </c>
      <c r="D126" s="363"/>
      <c r="E126" s="369"/>
    </row>
    <row r="127" spans="1:5" s="344" customFormat="1" ht="15.75" customHeight="1">
      <c r="A127" s="364">
        <v>2040601</v>
      </c>
      <c r="B127" s="368" t="s">
        <v>197</v>
      </c>
      <c r="C127" s="366">
        <v>618</v>
      </c>
      <c r="D127" s="363"/>
      <c r="E127" s="369"/>
    </row>
    <row r="128" spans="1:5" s="344" customFormat="1" ht="15.75" customHeight="1">
      <c r="A128" s="364">
        <v>2040602</v>
      </c>
      <c r="B128" s="368" t="s">
        <v>198</v>
      </c>
      <c r="C128" s="366">
        <v>25</v>
      </c>
      <c r="D128" s="363"/>
      <c r="E128" s="369"/>
    </row>
    <row r="129" spans="1:5" s="344" customFormat="1" ht="15.75" customHeight="1">
      <c r="A129" s="364">
        <v>2040604</v>
      </c>
      <c r="B129" s="368" t="s">
        <v>276</v>
      </c>
      <c r="C129" s="366">
        <v>16</v>
      </c>
      <c r="D129" s="363"/>
      <c r="E129" s="369"/>
    </row>
    <row r="130" spans="1:5" s="344" customFormat="1" ht="15.75" customHeight="1">
      <c r="A130" s="364">
        <v>2040605</v>
      </c>
      <c r="B130" s="368" t="s">
        <v>277</v>
      </c>
      <c r="C130" s="366">
        <v>10</v>
      </c>
      <c r="D130" s="363"/>
      <c r="E130" s="369"/>
    </row>
    <row r="131" spans="1:5" s="344" customFormat="1" ht="15.75" customHeight="1">
      <c r="A131" s="364">
        <v>2040607</v>
      </c>
      <c r="B131" s="368" t="s">
        <v>278</v>
      </c>
      <c r="C131" s="366">
        <v>95</v>
      </c>
      <c r="D131" s="363"/>
      <c r="E131" s="369"/>
    </row>
    <row r="132" spans="1:5" s="344" customFormat="1" ht="15.75" customHeight="1">
      <c r="A132" s="364">
        <v>2040610</v>
      </c>
      <c r="B132" s="368" t="s">
        <v>279</v>
      </c>
      <c r="C132" s="366">
        <v>9</v>
      </c>
      <c r="D132" s="363"/>
      <c r="E132" s="369"/>
    </row>
    <row r="133" spans="1:5" s="344" customFormat="1" ht="15.75" customHeight="1">
      <c r="A133" s="364">
        <v>2040612</v>
      </c>
      <c r="B133" s="368" t="s">
        <v>280</v>
      </c>
      <c r="C133" s="366">
        <v>83</v>
      </c>
      <c r="D133" s="363"/>
      <c r="E133" s="369"/>
    </row>
    <row r="134" spans="1:5" s="344" customFormat="1" ht="15.75" customHeight="1">
      <c r="A134" s="364">
        <v>2040650</v>
      </c>
      <c r="B134" s="368" t="s">
        <v>212</v>
      </c>
      <c r="C134" s="366">
        <v>6</v>
      </c>
      <c r="D134" s="363"/>
      <c r="E134" s="369"/>
    </row>
    <row r="135" spans="1:5" s="344" customFormat="1" ht="15.75" customHeight="1">
      <c r="A135" s="364">
        <v>20407</v>
      </c>
      <c r="B135" s="367" t="s">
        <v>281</v>
      </c>
      <c r="C135" s="366">
        <f>C136</f>
        <v>200</v>
      </c>
      <c r="D135" s="363"/>
      <c r="E135" s="369"/>
    </row>
    <row r="136" spans="1:5" s="344" customFormat="1" ht="15.75" customHeight="1">
      <c r="A136" s="364">
        <v>2040704</v>
      </c>
      <c r="B136" s="368" t="s">
        <v>282</v>
      </c>
      <c r="C136" s="366">
        <v>200</v>
      </c>
      <c r="D136" s="363"/>
      <c r="E136" s="369"/>
    </row>
    <row r="137" spans="1:5" s="344" customFormat="1" ht="15.75" customHeight="1">
      <c r="A137" s="364">
        <v>20409</v>
      </c>
      <c r="B137" s="367" t="s">
        <v>283</v>
      </c>
      <c r="C137" s="366">
        <f>C138</f>
        <v>20</v>
      </c>
      <c r="D137" s="363"/>
      <c r="E137" s="369"/>
    </row>
    <row r="138" spans="1:5" s="344" customFormat="1" ht="15.75" customHeight="1">
      <c r="A138" s="364">
        <v>2040905</v>
      </c>
      <c r="B138" s="368" t="s">
        <v>284</v>
      </c>
      <c r="C138" s="366">
        <v>20</v>
      </c>
      <c r="D138" s="363"/>
      <c r="E138" s="369"/>
    </row>
    <row r="139" spans="1:5" s="344" customFormat="1" ht="15.75" customHeight="1">
      <c r="A139" s="364">
        <v>20499</v>
      </c>
      <c r="B139" s="367" t="s">
        <v>285</v>
      </c>
      <c r="C139" s="366">
        <f>SUM(C140:C141)</f>
        <v>381</v>
      </c>
      <c r="D139" s="363"/>
      <c r="E139" s="369"/>
    </row>
    <row r="140" spans="1:5" s="344" customFormat="1" ht="15.75" customHeight="1">
      <c r="A140" s="364">
        <v>2049902</v>
      </c>
      <c r="B140" s="368" t="s">
        <v>286</v>
      </c>
      <c r="C140" s="366">
        <v>90</v>
      </c>
      <c r="D140" s="363"/>
      <c r="E140" s="369"/>
    </row>
    <row r="141" spans="1:5" s="344" customFormat="1" ht="15.75" customHeight="1">
      <c r="A141" s="364">
        <v>2049999</v>
      </c>
      <c r="B141" s="368" t="s">
        <v>285</v>
      </c>
      <c r="C141" s="366">
        <v>291</v>
      </c>
      <c r="D141" s="363"/>
      <c r="E141" s="369"/>
    </row>
    <row r="142" spans="1:5" s="344" customFormat="1" ht="15.75" customHeight="1">
      <c r="A142" s="364">
        <v>205</v>
      </c>
      <c r="B142" s="365" t="s">
        <v>287</v>
      </c>
      <c r="C142" s="366">
        <f>C143+C147+C150+C154+C156</f>
        <v>28820</v>
      </c>
      <c r="D142" s="363"/>
      <c r="E142" s="369"/>
    </row>
    <row r="143" spans="1:5" s="344" customFormat="1" ht="15.75" customHeight="1">
      <c r="A143" s="364">
        <v>20501</v>
      </c>
      <c r="B143" s="367" t="s">
        <v>288</v>
      </c>
      <c r="C143" s="366">
        <f>SUM(C144:C146)</f>
        <v>1978</v>
      </c>
      <c r="D143" s="363"/>
      <c r="E143" s="369"/>
    </row>
    <row r="144" spans="1:5" s="344" customFormat="1" ht="15.75" customHeight="1">
      <c r="A144" s="364">
        <v>2050101</v>
      </c>
      <c r="B144" s="368" t="s">
        <v>197</v>
      </c>
      <c r="C144" s="366">
        <v>728</v>
      </c>
      <c r="D144" s="363"/>
      <c r="E144" s="369"/>
    </row>
    <row r="145" spans="1:5" s="344" customFormat="1" ht="15.75" customHeight="1">
      <c r="A145" s="364">
        <v>2050102</v>
      </c>
      <c r="B145" s="368" t="s">
        <v>198</v>
      </c>
      <c r="C145" s="366">
        <v>213</v>
      </c>
      <c r="D145" s="363"/>
      <c r="E145" s="369"/>
    </row>
    <row r="146" spans="1:5" s="344" customFormat="1" ht="15.75" customHeight="1">
      <c r="A146" s="364">
        <v>2050199</v>
      </c>
      <c r="B146" s="368" t="s">
        <v>289</v>
      </c>
      <c r="C146" s="366">
        <v>1037</v>
      </c>
      <c r="D146" s="363"/>
      <c r="E146" s="369"/>
    </row>
    <row r="147" spans="1:5" s="344" customFormat="1" ht="15.75" customHeight="1">
      <c r="A147" s="364">
        <v>20502</v>
      </c>
      <c r="B147" s="367" t="s">
        <v>290</v>
      </c>
      <c r="C147" s="366">
        <f>SUM(C148:C149)</f>
        <v>13666</v>
      </c>
      <c r="D147" s="363"/>
      <c r="E147" s="369"/>
    </row>
    <row r="148" spans="1:5" s="344" customFormat="1" ht="15.75" customHeight="1">
      <c r="A148" s="364">
        <v>2050201</v>
      </c>
      <c r="B148" s="368" t="s">
        <v>291</v>
      </c>
      <c r="C148" s="366">
        <v>117</v>
      </c>
      <c r="D148" s="363"/>
      <c r="E148" s="369"/>
    </row>
    <row r="149" spans="1:5" s="344" customFormat="1" ht="15.75" customHeight="1">
      <c r="A149" s="364">
        <v>2050204</v>
      </c>
      <c r="B149" s="368" t="s">
        <v>292</v>
      </c>
      <c r="C149" s="366">
        <v>13549</v>
      </c>
      <c r="D149" s="363"/>
      <c r="E149" s="369"/>
    </row>
    <row r="150" spans="1:5" s="344" customFormat="1" ht="15.75" customHeight="1">
      <c r="A150" s="364">
        <v>20503</v>
      </c>
      <c r="B150" s="367" t="s">
        <v>293</v>
      </c>
      <c r="C150" s="366">
        <f>SUM(C151:C153)</f>
        <v>10769</v>
      </c>
      <c r="D150" s="363"/>
      <c r="E150" s="369"/>
    </row>
    <row r="151" spans="1:5" s="344" customFormat="1" ht="15.75" customHeight="1">
      <c r="A151" s="364">
        <v>2050302</v>
      </c>
      <c r="B151" s="368" t="s">
        <v>294</v>
      </c>
      <c r="C151" s="366">
        <v>1287</v>
      </c>
      <c r="D151" s="363"/>
      <c r="E151" s="369"/>
    </row>
    <row r="152" spans="1:5" s="344" customFormat="1" ht="15.75" customHeight="1">
      <c r="A152" s="364">
        <v>2050303</v>
      </c>
      <c r="B152" s="368" t="s">
        <v>295</v>
      </c>
      <c r="C152" s="366">
        <v>3689</v>
      </c>
      <c r="D152" s="363"/>
      <c r="E152" s="369"/>
    </row>
    <row r="153" spans="1:5" s="344" customFormat="1" ht="15.75" customHeight="1">
      <c r="A153" s="364">
        <v>2050305</v>
      </c>
      <c r="B153" s="368" t="s">
        <v>296</v>
      </c>
      <c r="C153" s="366">
        <v>5793</v>
      </c>
      <c r="D153" s="363"/>
      <c r="E153" s="369"/>
    </row>
    <row r="154" spans="1:5" s="344" customFormat="1" ht="15.75" customHeight="1">
      <c r="A154" s="364">
        <v>20508</v>
      </c>
      <c r="B154" s="367" t="s">
        <v>297</v>
      </c>
      <c r="C154" s="366">
        <f>C155</f>
        <v>2004</v>
      </c>
      <c r="D154" s="363"/>
      <c r="E154" s="369"/>
    </row>
    <row r="155" spans="1:5" s="344" customFormat="1" ht="15.75" customHeight="1">
      <c r="A155" s="364">
        <v>2050802</v>
      </c>
      <c r="B155" s="368" t="s">
        <v>298</v>
      </c>
      <c r="C155" s="366">
        <v>2004</v>
      </c>
      <c r="D155" s="363"/>
      <c r="E155" s="369"/>
    </row>
    <row r="156" spans="1:5" s="344" customFormat="1" ht="15.75" customHeight="1">
      <c r="A156" s="364">
        <v>20599</v>
      </c>
      <c r="B156" s="367" t="s">
        <v>299</v>
      </c>
      <c r="C156" s="366">
        <f>C157</f>
        <v>403</v>
      </c>
      <c r="D156" s="363"/>
      <c r="E156" s="369"/>
    </row>
    <row r="157" spans="1:5" s="344" customFormat="1" ht="15.75" customHeight="1">
      <c r="A157" s="364">
        <v>2059999</v>
      </c>
      <c r="B157" s="368" t="s">
        <v>299</v>
      </c>
      <c r="C157" s="366">
        <v>403</v>
      </c>
      <c r="D157" s="363"/>
      <c r="E157" s="369"/>
    </row>
    <row r="158" spans="1:5" s="344" customFormat="1" ht="15.75" customHeight="1">
      <c r="A158" s="364">
        <v>206</v>
      </c>
      <c r="B158" s="365" t="s">
        <v>300</v>
      </c>
      <c r="C158" s="366">
        <f>C159+C162+C164+C167+C169</f>
        <v>5736</v>
      </c>
      <c r="D158" s="363"/>
      <c r="E158" s="369"/>
    </row>
    <row r="159" spans="1:5" s="344" customFormat="1" ht="15.75" customHeight="1">
      <c r="A159" s="364">
        <v>20601</v>
      </c>
      <c r="B159" s="367" t="s">
        <v>301</v>
      </c>
      <c r="C159" s="366">
        <f>SUM(C160:C161)</f>
        <v>300</v>
      </c>
      <c r="D159" s="363"/>
      <c r="E159" s="369"/>
    </row>
    <row r="160" spans="1:5" s="344" customFormat="1" ht="15.75" customHeight="1">
      <c r="A160" s="364">
        <v>2060101</v>
      </c>
      <c r="B160" s="368" t="s">
        <v>197</v>
      </c>
      <c r="C160" s="366">
        <v>285</v>
      </c>
      <c r="D160" s="363"/>
      <c r="E160" s="369"/>
    </row>
    <row r="161" spans="1:5" s="344" customFormat="1" ht="15.75" customHeight="1">
      <c r="A161" s="364">
        <v>2060199</v>
      </c>
      <c r="B161" s="368" t="s">
        <v>302</v>
      </c>
      <c r="C161" s="366">
        <v>15</v>
      </c>
      <c r="D161" s="363"/>
      <c r="E161" s="369"/>
    </row>
    <row r="162" spans="1:5" s="344" customFormat="1" ht="15.75" customHeight="1">
      <c r="A162" s="364">
        <v>20605</v>
      </c>
      <c r="B162" s="367" t="s">
        <v>303</v>
      </c>
      <c r="C162" s="366">
        <f>C163</f>
        <v>250</v>
      </c>
      <c r="D162" s="363"/>
      <c r="E162" s="369"/>
    </row>
    <row r="163" spans="1:5" s="344" customFormat="1" ht="15.75" customHeight="1">
      <c r="A163" s="364">
        <v>2060502</v>
      </c>
      <c r="B163" s="368" t="s">
        <v>304</v>
      </c>
      <c r="C163" s="366">
        <v>250</v>
      </c>
      <c r="D163" s="363"/>
      <c r="E163" s="369"/>
    </row>
    <row r="164" spans="1:5" s="344" customFormat="1" ht="15.75" customHeight="1">
      <c r="A164" s="364">
        <v>20607</v>
      </c>
      <c r="B164" s="367" t="s">
        <v>305</v>
      </c>
      <c r="C164" s="366">
        <f>SUM(C165:C166)</f>
        <v>236</v>
      </c>
      <c r="D164" s="363"/>
      <c r="E164" s="369"/>
    </row>
    <row r="165" spans="1:5" s="344" customFormat="1" ht="15.75" customHeight="1">
      <c r="A165" s="364">
        <v>2060701</v>
      </c>
      <c r="B165" s="368" t="s">
        <v>306</v>
      </c>
      <c r="C165" s="366">
        <v>156</v>
      </c>
      <c r="D165" s="363"/>
      <c r="E165" s="369"/>
    </row>
    <row r="166" spans="1:5" s="344" customFormat="1" ht="15.75" customHeight="1">
      <c r="A166" s="364">
        <v>2060702</v>
      </c>
      <c r="B166" s="368" t="s">
        <v>307</v>
      </c>
      <c r="C166" s="366">
        <v>80</v>
      </c>
      <c r="D166" s="363"/>
      <c r="E166" s="369"/>
    </row>
    <row r="167" spans="1:5" s="344" customFormat="1" ht="15.75" customHeight="1">
      <c r="A167" s="364">
        <v>20609</v>
      </c>
      <c r="B167" s="367" t="s">
        <v>308</v>
      </c>
      <c r="C167" s="366">
        <f>C168</f>
        <v>200</v>
      </c>
      <c r="D167" s="363"/>
      <c r="E167" s="369"/>
    </row>
    <row r="168" spans="1:5" s="344" customFormat="1" ht="15.75" customHeight="1">
      <c r="A168" s="364">
        <v>2060902</v>
      </c>
      <c r="B168" s="368" t="s">
        <v>309</v>
      </c>
      <c r="C168" s="366">
        <v>200</v>
      </c>
      <c r="D168" s="363"/>
      <c r="E168" s="369"/>
    </row>
    <row r="169" spans="1:5" s="344" customFormat="1" ht="15.75" customHeight="1">
      <c r="A169" s="364">
        <v>20699</v>
      </c>
      <c r="B169" s="367" t="s">
        <v>310</v>
      </c>
      <c r="C169" s="366">
        <f>C170</f>
        <v>4750</v>
      </c>
      <c r="D169" s="363"/>
      <c r="E169" s="369"/>
    </row>
    <row r="170" spans="1:5" s="344" customFormat="1" ht="15.75" customHeight="1">
      <c r="A170" s="364">
        <v>2069901</v>
      </c>
      <c r="B170" s="368" t="s">
        <v>311</v>
      </c>
      <c r="C170" s="366">
        <v>4750</v>
      </c>
      <c r="D170" s="363"/>
      <c r="E170" s="369"/>
    </row>
    <row r="171" spans="1:5" s="344" customFormat="1" ht="15.75" customHeight="1">
      <c r="A171" s="364">
        <v>207</v>
      </c>
      <c r="B171" s="365" t="s">
        <v>312</v>
      </c>
      <c r="C171" s="366">
        <f>C172+C180+C183+C185+C188+C192+C194</f>
        <v>6406</v>
      </c>
      <c r="D171" s="363"/>
      <c r="E171" s="369"/>
    </row>
    <row r="172" spans="1:5" s="344" customFormat="1" ht="15.75" customHeight="1">
      <c r="A172" s="364">
        <v>20701</v>
      </c>
      <c r="B172" s="367" t="s">
        <v>313</v>
      </c>
      <c r="C172" s="366">
        <f>SUM(C173:C179)</f>
        <v>1442</v>
      </c>
      <c r="D172" s="363"/>
      <c r="E172" s="369"/>
    </row>
    <row r="173" spans="1:5" s="344" customFormat="1" ht="15.75" customHeight="1">
      <c r="A173" s="364">
        <v>2070101</v>
      </c>
      <c r="B173" s="368" t="s">
        <v>197</v>
      </c>
      <c r="C173" s="366">
        <v>503</v>
      </c>
      <c r="D173" s="363"/>
      <c r="E173" s="369"/>
    </row>
    <row r="174" spans="1:5" s="344" customFormat="1" ht="15.75" customHeight="1">
      <c r="A174" s="364">
        <v>2070102</v>
      </c>
      <c r="B174" s="368" t="s">
        <v>198</v>
      </c>
      <c r="C174" s="366">
        <v>25</v>
      </c>
      <c r="D174" s="363"/>
      <c r="E174" s="369"/>
    </row>
    <row r="175" spans="1:5" s="344" customFormat="1" ht="15.75" customHeight="1">
      <c r="A175" s="364">
        <v>2070104</v>
      </c>
      <c r="B175" s="368" t="s">
        <v>314</v>
      </c>
      <c r="C175" s="366">
        <v>324</v>
      </c>
      <c r="D175" s="363"/>
      <c r="E175" s="369"/>
    </row>
    <row r="176" spans="1:5" s="344" customFormat="1" ht="15.75" customHeight="1">
      <c r="A176" s="364">
        <v>2070108</v>
      </c>
      <c r="B176" s="368" t="s">
        <v>315</v>
      </c>
      <c r="C176" s="366">
        <v>300</v>
      </c>
      <c r="D176" s="363"/>
      <c r="E176" s="369"/>
    </row>
    <row r="177" spans="1:5" s="344" customFormat="1" ht="15.75" customHeight="1">
      <c r="A177" s="364">
        <v>2070110</v>
      </c>
      <c r="B177" s="368" t="s">
        <v>316</v>
      </c>
      <c r="C177" s="366">
        <v>10</v>
      </c>
      <c r="D177" s="363"/>
      <c r="E177" s="369"/>
    </row>
    <row r="178" spans="1:5" s="344" customFormat="1" ht="15.75" customHeight="1">
      <c r="A178" s="364">
        <v>2070111</v>
      </c>
      <c r="B178" s="368" t="s">
        <v>317</v>
      </c>
      <c r="C178" s="366">
        <v>70</v>
      </c>
      <c r="D178" s="363"/>
      <c r="E178" s="369"/>
    </row>
    <row r="179" spans="1:5" s="344" customFormat="1" ht="15.75" customHeight="1">
      <c r="A179" s="364">
        <v>2070112</v>
      </c>
      <c r="B179" s="368" t="s">
        <v>318</v>
      </c>
      <c r="C179" s="366">
        <v>210</v>
      </c>
      <c r="D179" s="363"/>
      <c r="E179" s="369"/>
    </row>
    <row r="180" spans="1:5" s="344" customFormat="1" ht="15.75" customHeight="1">
      <c r="A180" s="364">
        <v>20702</v>
      </c>
      <c r="B180" s="367" t="s">
        <v>319</v>
      </c>
      <c r="C180" s="366">
        <f>SUM(C181:C182)</f>
        <v>1707</v>
      </c>
      <c r="D180" s="363"/>
      <c r="E180" s="369"/>
    </row>
    <row r="181" spans="1:5" s="344" customFormat="1" ht="15.75" customHeight="1">
      <c r="A181" s="364">
        <v>2070204</v>
      </c>
      <c r="B181" s="368" t="s">
        <v>320</v>
      </c>
      <c r="C181" s="366">
        <v>655</v>
      </c>
      <c r="D181" s="363"/>
      <c r="E181" s="369"/>
    </row>
    <row r="182" spans="1:5" s="344" customFormat="1" ht="15.75" customHeight="1">
      <c r="A182" s="364">
        <v>2070205</v>
      </c>
      <c r="B182" s="368" t="s">
        <v>321</v>
      </c>
      <c r="C182" s="366">
        <v>1052</v>
      </c>
      <c r="D182" s="363"/>
      <c r="E182" s="369"/>
    </row>
    <row r="183" spans="1:5" s="344" customFormat="1" ht="15.75" customHeight="1">
      <c r="A183" s="364">
        <v>20703</v>
      </c>
      <c r="B183" s="367" t="s">
        <v>322</v>
      </c>
      <c r="C183" s="366">
        <f>C184</f>
        <v>20</v>
      </c>
      <c r="D183" s="363"/>
      <c r="E183" s="369"/>
    </row>
    <row r="184" spans="1:5" s="344" customFormat="1" ht="15.75" customHeight="1">
      <c r="A184" s="364">
        <v>2070308</v>
      </c>
      <c r="B184" s="368" t="s">
        <v>323</v>
      </c>
      <c r="C184" s="366">
        <v>20</v>
      </c>
      <c r="D184" s="363"/>
      <c r="E184" s="369"/>
    </row>
    <row r="185" spans="1:5" s="344" customFormat="1" ht="15.75" customHeight="1">
      <c r="A185" s="364">
        <v>20706</v>
      </c>
      <c r="B185" s="367" t="s">
        <v>324</v>
      </c>
      <c r="C185" s="366">
        <f>SUM(C186:C187)</f>
        <v>255</v>
      </c>
      <c r="D185" s="363"/>
      <c r="E185" s="369"/>
    </row>
    <row r="186" spans="1:5" s="344" customFormat="1" ht="15.75" customHeight="1">
      <c r="A186" s="364">
        <v>2070604</v>
      </c>
      <c r="B186" s="368" t="s">
        <v>325</v>
      </c>
      <c r="C186" s="366">
        <v>100</v>
      </c>
      <c r="D186" s="363"/>
      <c r="E186" s="369"/>
    </row>
    <row r="187" spans="1:5" s="344" customFormat="1" ht="15.75" customHeight="1">
      <c r="A187" s="364">
        <v>2070605</v>
      </c>
      <c r="B187" s="368" t="s">
        <v>326</v>
      </c>
      <c r="C187" s="366">
        <v>155</v>
      </c>
      <c r="D187" s="363"/>
      <c r="E187" s="369"/>
    </row>
    <row r="188" spans="1:5" s="344" customFormat="1" ht="15.75" customHeight="1">
      <c r="A188" s="364">
        <v>20708</v>
      </c>
      <c r="B188" s="367" t="s">
        <v>327</v>
      </c>
      <c r="C188" s="366">
        <f>SUM(C189:C191)</f>
        <v>1477</v>
      </c>
      <c r="D188" s="363"/>
      <c r="E188" s="369"/>
    </row>
    <row r="189" spans="1:5" s="344" customFormat="1" ht="15.75" customHeight="1">
      <c r="A189" s="364">
        <v>2070807</v>
      </c>
      <c r="B189" s="368" t="s">
        <v>328</v>
      </c>
      <c r="C189" s="366">
        <v>233</v>
      </c>
      <c r="D189" s="363"/>
      <c r="E189" s="369"/>
    </row>
    <row r="190" spans="1:5" s="344" customFormat="1" ht="15.75" customHeight="1">
      <c r="A190" s="364">
        <v>2070808</v>
      </c>
      <c r="B190" s="368" t="s">
        <v>329</v>
      </c>
      <c r="C190" s="366">
        <v>1234</v>
      </c>
      <c r="D190" s="363"/>
      <c r="E190" s="369"/>
    </row>
    <row r="191" spans="1:5" s="344" customFormat="1" ht="15.75" customHeight="1">
      <c r="A191" s="364">
        <v>2070899</v>
      </c>
      <c r="B191" s="368" t="s">
        <v>330</v>
      </c>
      <c r="C191" s="366">
        <v>10</v>
      </c>
      <c r="D191" s="363"/>
      <c r="E191" s="369"/>
    </row>
    <row r="192" spans="1:5" s="344" customFormat="1" ht="15.75" customHeight="1">
      <c r="A192" s="364">
        <v>20709</v>
      </c>
      <c r="B192" s="367" t="s">
        <v>331</v>
      </c>
      <c r="C192" s="366">
        <f>C193</f>
        <v>3</v>
      </c>
      <c r="D192" s="363"/>
      <c r="E192" s="369"/>
    </row>
    <row r="193" spans="1:5" s="344" customFormat="1" ht="15.75" customHeight="1">
      <c r="A193" s="364">
        <v>2070904</v>
      </c>
      <c r="B193" s="368" t="s">
        <v>332</v>
      </c>
      <c r="C193" s="366">
        <v>3</v>
      </c>
      <c r="D193" s="363"/>
      <c r="E193" s="369"/>
    </row>
    <row r="194" spans="1:5" s="344" customFormat="1" ht="15.75" customHeight="1">
      <c r="A194" s="364">
        <v>20799</v>
      </c>
      <c r="B194" s="367" t="s">
        <v>333</v>
      </c>
      <c r="C194" s="366">
        <f>SUM(C195:C196)</f>
        <v>1502</v>
      </c>
      <c r="D194" s="363"/>
      <c r="E194" s="369"/>
    </row>
    <row r="195" spans="1:5" s="344" customFormat="1" ht="15.75" customHeight="1">
      <c r="A195" s="364">
        <v>2079903</v>
      </c>
      <c r="B195" s="368" t="s">
        <v>334</v>
      </c>
      <c r="C195" s="366">
        <v>1000</v>
      </c>
      <c r="D195" s="363"/>
      <c r="E195" s="369"/>
    </row>
    <row r="196" spans="1:5" s="344" customFormat="1" ht="15.75" customHeight="1">
      <c r="A196" s="364">
        <v>2079999</v>
      </c>
      <c r="B196" s="368" t="s">
        <v>333</v>
      </c>
      <c r="C196" s="366">
        <v>502</v>
      </c>
      <c r="D196" s="363"/>
      <c r="E196" s="369"/>
    </row>
    <row r="197" spans="1:5" s="344" customFormat="1" ht="15.75" customHeight="1">
      <c r="A197" s="364">
        <v>208</v>
      </c>
      <c r="B197" s="365" t="s">
        <v>335</v>
      </c>
      <c r="C197" s="366">
        <f>C198+C209+C212+C219+C221+C223+C227+C232+C238+C243+C247+C250+C256</f>
        <v>32779</v>
      </c>
      <c r="D197" s="363"/>
      <c r="E197" s="369"/>
    </row>
    <row r="198" spans="1:5" s="344" customFormat="1" ht="15.75" customHeight="1">
      <c r="A198" s="364">
        <v>20801</v>
      </c>
      <c r="B198" s="367" t="s">
        <v>336</v>
      </c>
      <c r="C198" s="366">
        <f>SUM(C199:C208)</f>
        <v>2527</v>
      </c>
      <c r="D198" s="363"/>
      <c r="E198" s="369"/>
    </row>
    <row r="199" spans="1:5" s="344" customFormat="1" ht="15.75" customHeight="1">
      <c r="A199" s="364">
        <v>2080101</v>
      </c>
      <c r="B199" s="368" t="s">
        <v>197</v>
      </c>
      <c r="C199" s="366">
        <v>533</v>
      </c>
      <c r="D199" s="363"/>
      <c r="E199" s="369"/>
    </row>
    <row r="200" spans="1:5" s="344" customFormat="1" ht="15.75" customHeight="1">
      <c r="A200" s="364">
        <v>2080102</v>
      </c>
      <c r="B200" s="368" t="s">
        <v>198</v>
      </c>
      <c r="C200" s="366">
        <v>35</v>
      </c>
      <c r="D200" s="363"/>
      <c r="E200" s="369"/>
    </row>
    <row r="201" spans="1:5" s="344" customFormat="1" ht="15.75" customHeight="1">
      <c r="A201" s="364">
        <v>2080105</v>
      </c>
      <c r="B201" s="368" t="s">
        <v>337</v>
      </c>
      <c r="C201" s="366">
        <v>134</v>
      </c>
      <c r="D201" s="363"/>
      <c r="E201" s="369"/>
    </row>
    <row r="202" spans="1:5" s="344" customFormat="1" ht="15.75" customHeight="1">
      <c r="A202" s="364">
        <v>2080106</v>
      </c>
      <c r="B202" s="368" t="s">
        <v>338</v>
      </c>
      <c r="C202" s="366">
        <v>159</v>
      </c>
      <c r="D202" s="363"/>
      <c r="E202" s="369"/>
    </row>
    <row r="203" spans="1:5" s="344" customFormat="1" ht="15.75" customHeight="1">
      <c r="A203" s="364">
        <v>2080108</v>
      </c>
      <c r="B203" s="368" t="s">
        <v>222</v>
      </c>
      <c r="C203" s="366">
        <v>139</v>
      </c>
      <c r="D203" s="363"/>
      <c r="E203" s="369"/>
    </row>
    <row r="204" spans="1:5" s="344" customFormat="1" ht="15.75" customHeight="1">
      <c r="A204" s="364">
        <v>2080109</v>
      </c>
      <c r="B204" s="368" t="s">
        <v>339</v>
      </c>
      <c r="C204" s="366">
        <v>451</v>
      </c>
      <c r="D204" s="363"/>
      <c r="E204" s="369"/>
    </row>
    <row r="205" spans="1:5" s="344" customFormat="1" ht="15.75" customHeight="1">
      <c r="A205" s="364">
        <v>2080111</v>
      </c>
      <c r="B205" s="368" t="s">
        <v>340</v>
      </c>
      <c r="C205" s="366">
        <v>370</v>
      </c>
      <c r="D205" s="363"/>
      <c r="E205" s="369"/>
    </row>
    <row r="206" spans="1:5" s="344" customFormat="1" ht="15.75" customHeight="1">
      <c r="A206" s="364">
        <v>2080112</v>
      </c>
      <c r="B206" s="368" t="s">
        <v>341</v>
      </c>
      <c r="C206" s="366">
        <v>26</v>
      </c>
      <c r="D206" s="363"/>
      <c r="E206" s="369"/>
    </row>
    <row r="207" spans="1:5" s="344" customFormat="1" ht="15.75" customHeight="1">
      <c r="A207" s="364">
        <v>2080116</v>
      </c>
      <c r="B207" s="368" t="s">
        <v>342</v>
      </c>
      <c r="C207" s="366">
        <v>600</v>
      </c>
      <c r="D207" s="363"/>
      <c r="E207" s="369"/>
    </row>
    <row r="208" spans="1:5" s="344" customFormat="1" ht="15.75" customHeight="1">
      <c r="A208" s="364">
        <v>2080199</v>
      </c>
      <c r="B208" s="368" t="s">
        <v>343</v>
      </c>
      <c r="C208" s="366">
        <v>80</v>
      </c>
      <c r="D208" s="363"/>
      <c r="E208" s="369"/>
    </row>
    <row r="209" spans="1:5" s="344" customFormat="1" ht="15.75" customHeight="1">
      <c r="A209" s="364">
        <v>20802</v>
      </c>
      <c r="B209" s="367" t="s">
        <v>344</v>
      </c>
      <c r="C209" s="366">
        <f>SUM(C210:C211)</f>
        <v>458</v>
      </c>
      <c r="D209" s="363"/>
      <c r="E209" s="369"/>
    </row>
    <row r="210" spans="1:5" s="344" customFormat="1" ht="15.75" customHeight="1">
      <c r="A210" s="364">
        <v>2080201</v>
      </c>
      <c r="B210" s="368" t="s">
        <v>197</v>
      </c>
      <c r="C210" s="366">
        <v>368</v>
      </c>
      <c r="D210" s="363"/>
      <c r="E210" s="369"/>
    </row>
    <row r="211" spans="1:5" s="344" customFormat="1" ht="15.75" customHeight="1">
      <c r="A211" s="364">
        <v>2080202</v>
      </c>
      <c r="B211" s="368" t="s">
        <v>198</v>
      </c>
      <c r="C211" s="366">
        <v>90</v>
      </c>
      <c r="D211" s="363"/>
      <c r="E211" s="369"/>
    </row>
    <row r="212" spans="1:5" s="344" customFormat="1" ht="15.75" customHeight="1">
      <c r="A212" s="364">
        <v>20805</v>
      </c>
      <c r="B212" s="367" t="s">
        <v>345</v>
      </c>
      <c r="C212" s="366">
        <f>SUM(C213:C218)</f>
        <v>19529</v>
      </c>
      <c r="D212" s="363"/>
      <c r="E212" s="369"/>
    </row>
    <row r="213" spans="1:5" s="344" customFormat="1" ht="15.75" customHeight="1">
      <c r="A213" s="364">
        <v>2080501</v>
      </c>
      <c r="B213" s="368" t="s">
        <v>346</v>
      </c>
      <c r="C213" s="366">
        <v>4698</v>
      </c>
      <c r="D213" s="363"/>
      <c r="E213" s="369"/>
    </row>
    <row r="214" spans="1:5" s="344" customFormat="1" ht="15.75" customHeight="1">
      <c r="A214" s="364">
        <v>2080502</v>
      </c>
      <c r="B214" s="368" t="s">
        <v>347</v>
      </c>
      <c r="C214" s="366">
        <v>991</v>
      </c>
      <c r="D214" s="363"/>
      <c r="E214" s="369"/>
    </row>
    <row r="215" spans="1:5" s="344" customFormat="1" ht="15.75" customHeight="1">
      <c r="A215" s="364">
        <v>2080503</v>
      </c>
      <c r="B215" s="368" t="s">
        <v>348</v>
      </c>
      <c r="C215" s="366">
        <v>400</v>
      </c>
      <c r="D215" s="363"/>
      <c r="E215" s="369"/>
    </row>
    <row r="216" spans="1:5" s="344" customFormat="1" ht="15.75" customHeight="1">
      <c r="A216" s="364">
        <v>2080505</v>
      </c>
      <c r="B216" s="368" t="s">
        <v>349</v>
      </c>
      <c r="C216" s="366">
        <v>5427</v>
      </c>
      <c r="D216" s="363"/>
      <c r="E216" s="369"/>
    </row>
    <row r="217" spans="1:5" s="344" customFormat="1" ht="15.75" customHeight="1">
      <c r="A217" s="364">
        <v>2080506</v>
      </c>
      <c r="B217" s="368" t="s">
        <v>350</v>
      </c>
      <c r="C217" s="366">
        <v>13</v>
      </c>
      <c r="D217" s="363"/>
      <c r="E217" s="369"/>
    </row>
    <row r="218" spans="1:5" s="344" customFormat="1" ht="15.75" customHeight="1">
      <c r="A218" s="364">
        <v>2080507</v>
      </c>
      <c r="B218" s="368" t="s">
        <v>351</v>
      </c>
      <c r="C218" s="366">
        <v>8000</v>
      </c>
      <c r="D218" s="363"/>
      <c r="E218" s="369"/>
    </row>
    <row r="219" spans="1:5" s="344" customFormat="1" ht="15.75" customHeight="1">
      <c r="A219" s="364">
        <v>20806</v>
      </c>
      <c r="B219" s="367" t="s">
        <v>352</v>
      </c>
      <c r="C219" s="366">
        <f>SUM(C220)</f>
        <v>626</v>
      </c>
      <c r="D219" s="363"/>
      <c r="E219" s="369"/>
    </row>
    <row r="220" spans="1:5" s="344" customFormat="1" ht="15.75" customHeight="1">
      <c r="A220" s="364">
        <v>2080601</v>
      </c>
      <c r="B220" s="368" t="s">
        <v>353</v>
      </c>
      <c r="C220" s="366">
        <v>626</v>
      </c>
      <c r="D220" s="363"/>
      <c r="E220" s="369"/>
    </row>
    <row r="221" spans="1:5" s="344" customFormat="1" ht="15.75" customHeight="1">
      <c r="A221" s="364">
        <v>20807</v>
      </c>
      <c r="B221" s="367" t="s">
        <v>354</v>
      </c>
      <c r="C221" s="366">
        <f>C222</f>
        <v>2430</v>
      </c>
      <c r="D221" s="363"/>
      <c r="E221" s="369"/>
    </row>
    <row r="222" spans="1:5" s="344" customFormat="1" ht="15.75" customHeight="1">
      <c r="A222" s="364">
        <v>2080799</v>
      </c>
      <c r="B222" s="368" t="s">
        <v>355</v>
      </c>
      <c r="C222" s="366">
        <v>2430</v>
      </c>
      <c r="D222" s="363"/>
      <c r="E222" s="369"/>
    </row>
    <row r="223" spans="1:5" s="344" customFormat="1" ht="15.75" customHeight="1">
      <c r="A223" s="364">
        <v>20808</v>
      </c>
      <c r="B223" s="367" t="s">
        <v>356</v>
      </c>
      <c r="C223" s="366">
        <f>SUM(C224:C226)</f>
        <v>308</v>
      </c>
      <c r="D223" s="363"/>
      <c r="E223" s="369"/>
    </row>
    <row r="224" spans="1:5" s="344" customFormat="1" ht="15.75" customHeight="1">
      <c r="A224" s="364">
        <v>2080802</v>
      </c>
      <c r="B224" s="368" t="s">
        <v>357</v>
      </c>
      <c r="C224" s="366">
        <v>145</v>
      </c>
      <c r="D224" s="363"/>
      <c r="E224" s="369"/>
    </row>
    <row r="225" spans="1:5" s="344" customFormat="1" ht="15.75" customHeight="1">
      <c r="A225" s="364">
        <v>2080805</v>
      </c>
      <c r="B225" s="368" t="s">
        <v>358</v>
      </c>
      <c r="C225" s="366">
        <v>80</v>
      </c>
      <c r="D225" s="363"/>
      <c r="E225" s="369"/>
    </row>
    <row r="226" spans="1:5" s="344" customFormat="1" ht="15.75" customHeight="1">
      <c r="A226" s="364">
        <v>2080899</v>
      </c>
      <c r="B226" s="368" t="s">
        <v>359</v>
      </c>
      <c r="C226" s="366">
        <v>83</v>
      </c>
      <c r="D226" s="363"/>
      <c r="E226" s="369"/>
    </row>
    <row r="227" spans="1:5" s="344" customFormat="1" ht="15.75" customHeight="1">
      <c r="A227" s="364">
        <v>20809</v>
      </c>
      <c r="B227" s="367" t="s">
        <v>360</v>
      </c>
      <c r="C227" s="366">
        <f>SUM(C228:C231)</f>
        <v>3166</v>
      </c>
      <c r="D227" s="363"/>
      <c r="E227" s="369"/>
    </row>
    <row r="228" spans="1:5" s="344" customFormat="1" ht="15.75" customHeight="1">
      <c r="A228" s="364">
        <v>2080902</v>
      </c>
      <c r="B228" s="368" t="s">
        <v>361</v>
      </c>
      <c r="C228" s="366">
        <v>1041</v>
      </c>
      <c r="D228" s="363"/>
      <c r="E228" s="369"/>
    </row>
    <row r="229" spans="1:5" s="344" customFormat="1" ht="15.75" customHeight="1">
      <c r="A229" s="364">
        <v>2080903</v>
      </c>
      <c r="B229" s="368" t="s">
        <v>362</v>
      </c>
      <c r="C229" s="366">
        <v>57</v>
      </c>
      <c r="D229" s="363"/>
      <c r="E229" s="369"/>
    </row>
    <row r="230" spans="1:5" s="344" customFormat="1" ht="15.75" customHeight="1">
      <c r="A230" s="364">
        <v>2080905</v>
      </c>
      <c r="B230" s="368" t="s">
        <v>363</v>
      </c>
      <c r="C230" s="366">
        <v>802</v>
      </c>
      <c r="D230" s="363"/>
      <c r="E230" s="369"/>
    </row>
    <row r="231" spans="1:5" s="344" customFormat="1" ht="15.75" customHeight="1">
      <c r="A231" s="364">
        <v>2080999</v>
      </c>
      <c r="B231" s="368" t="s">
        <v>364</v>
      </c>
      <c r="C231" s="366">
        <v>1266</v>
      </c>
      <c r="D231" s="363"/>
      <c r="E231" s="369"/>
    </row>
    <row r="232" spans="1:5" s="344" customFormat="1" ht="15.75" customHeight="1">
      <c r="A232" s="364">
        <v>20810</v>
      </c>
      <c r="B232" s="367" t="s">
        <v>365</v>
      </c>
      <c r="C232" s="366">
        <f>SUM(C233:C237)</f>
        <v>863</v>
      </c>
      <c r="D232" s="363"/>
      <c r="E232" s="369"/>
    </row>
    <row r="233" spans="1:5" s="344" customFormat="1" ht="15.75" customHeight="1">
      <c r="A233" s="364">
        <v>2081001</v>
      </c>
      <c r="B233" s="368" t="s">
        <v>366</v>
      </c>
      <c r="C233" s="366">
        <v>50</v>
      </c>
      <c r="D233" s="363"/>
      <c r="E233" s="369"/>
    </row>
    <row r="234" spans="1:5" s="344" customFormat="1" ht="15.75" customHeight="1">
      <c r="A234" s="364">
        <v>2081002</v>
      </c>
      <c r="B234" s="368" t="s">
        <v>367</v>
      </c>
      <c r="C234" s="366">
        <v>160</v>
      </c>
      <c r="D234" s="363"/>
      <c r="E234" s="369"/>
    </row>
    <row r="235" spans="1:5" s="344" customFormat="1" ht="15.75" customHeight="1">
      <c r="A235" s="364">
        <v>2081004</v>
      </c>
      <c r="B235" s="368" t="s">
        <v>368</v>
      </c>
      <c r="C235" s="366">
        <v>25</v>
      </c>
      <c r="D235" s="363"/>
      <c r="E235" s="369"/>
    </row>
    <row r="236" spans="1:5" s="344" customFormat="1" ht="15.75" customHeight="1">
      <c r="A236" s="364">
        <v>2081005</v>
      </c>
      <c r="B236" s="368" t="s">
        <v>369</v>
      </c>
      <c r="C236" s="366">
        <v>238</v>
      </c>
      <c r="D236" s="363"/>
      <c r="E236" s="369"/>
    </row>
    <row r="237" spans="1:5" s="344" customFormat="1" ht="15.75" customHeight="1">
      <c r="A237" s="364">
        <v>2081006</v>
      </c>
      <c r="B237" s="368" t="s">
        <v>370</v>
      </c>
      <c r="C237" s="366">
        <v>390</v>
      </c>
      <c r="D237" s="363"/>
      <c r="E237" s="369"/>
    </row>
    <row r="238" spans="1:5" s="344" customFormat="1" ht="15.75" customHeight="1">
      <c r="A238" s="364">
        <v>20811</v>
      </c>
      <c r="B238" s="367" t="s">
        <v>371</v>
      </c>
      <c r="C238" s="366">
        <f>SUM(C239:C242)</f>
        <v>1534</v>
      </c>
      <c r="D238" s="363"/>
      <c r="E238" s="369"/>
    </row>
    <row r="239" spans="1:5" s="344" customFormat="1" ht="15.75" customHeight="1">
      <c r="A239" s="364">
        <v>2081101</v>
      </c>
      <c r="B239" s="368" t="s">
        <v>197</v>
      </c>
      <c r="C239" s="366">
        <v>133</v>
      </c>
      <c r="D239" s="363"/>
      <c r="E239" s="369"/>
    </row>
    <row r="240" spans="1:5" s="344" customFormat="1" ht="15.75" customHeight="1">
      <c r="A240" s="364">
        <v>2081104</v>
      </c>
      <c r="B240" s="368" t="s">
        <v>372</v>
      </c>
      <c r="C240" s="366">
        <v>293</v>
      </c>
      <c r="D240" s="363"/>
      <c r="E240" s="369"/>
    </row>
    <row r="241" spans="1:5" s="344" customFormat="1" ht="15.75" customHeight="1">
      <c r="A241" s="364">
        <v>2081105</v>
      </c>
      <c r="B241" s="368" t="s">
        <v>373</v>
      </c>
      <c r="C241" s="366">
        <v>838</v>
      </c>
      <c r="D241" s="363"/>
      <c r="E241" s="369"/>
    </row>
    <row r="242" spans="1:5" s="344" customFormat="1" ht="15.75" customHeight="1">
      <c r="A242" s="364">
        <v>2081199</v>
      </c>
      <c r="B242" s="368" t="s">
        <v>374</v>
      </c>
      <c r="C242" s="366">
        <v>270</v>
      </c>
      <c r="D242" s="363"/>
      <c r="E242" s="369"/>
    </row>
    <row r="243" spans="1:5" s="344" customFormat="1" ht="15.75" customHeight="1">
      <c r="A243" s="364">
        <v>20816</v>
      </c>
      <c r="B243" s="367" t="s">
        <v>375</v>
      </c>
      <c r="C243" s="366">
        <f>SUM(C244:C246)</f>
        <v>116</v>
      </c>
      <c r="D243" s="363"/>
      <c r="E243" s="369"/>
    </row>
    <row r="244" spans="1:5" s="344" customFormat="1" ht="15.75" customHeight="1">
      <c r="A244" s="364">
        <v>2081601</v>
      </c>
      <c r="B244" s="368" t="s">
        <v>197</v>
      </c>
      <c r="C244" s="366">
        <v>101</v>
      </c>
      <c r="D244" s="363"/>
      <c r="E244" s="369"/>
    </row>
    <row r="245" spans="1:5" s="344" customFormat="1" ht="15.75" customHeight="1">
      <c r="A245" s="364">
        <v>2081602</v>
      </c>
      <c r="B245" s="368" t="s">
        <v>198</v>
      </c>
      <c r="C245" s="366">
        <v>3</v>
      </c>
      <c r="D245" s="363"/>
      <c r="E245" s="369"/>
    </row>
    <row r="246" spans="1:5" s="344" customFormat="1" ht="15.75" customHeight="1">
      <c r="A246" s="364">
        <v>2081699</v>
      </c>
      <c r="B246" s="368" t="s">
        <v>376</v>
      </c>
      <c r="C246" s="366">
        <v>12</v>
      </c>
      <c r="D246" s="363"/>
      <c r="E246" s="369"/>
    </row>
    <row r="247" spans="1:5" s="344" customFormat="1" ht="15.75" customHeight="1">
      <c r="A247" s="364">
        <v>20820</v>
      </c>
      <c r="B247" s="367" t="s">
        <v>377</v>
      </c>
      <c r="C247" s="366">
        <f>SUM(C248:C249)</f>
        <v>168</v>
      </c>
      <c r="D247" s="363"/>
      <c r="E247" s="369"/>
    </row>
    <row r="248" spans="1:5" s="344" customFormat="1" ht="15.75" customHeight="1">
      <c r="A248" s="364">
        <v>2082001</v>
      </c>
      <c r="B248" s="368" t="s">
        <v>378</v>
      </c>
      <c r="C248" s="366">
        <v>85</v>
      </c>
      <c r="D248" s="363"/>
      <c r="E248" s="369"/>
    </row>
    <row r="249" spans="1:5" s="344" customFormat="1" ht="15.75" customHeight="1">
      <c r="A249" s="364">
        <v>2082002</v>
      </c>
      <c r="B249" s="368" t="s">
        <v>379</v>
      </c>
      <c r="C249" s="366">
        <v>83</v>
      </c>
      <c r="D249" s="363"/>
      <c r="E249" s="369"/>
    </row>
    <row r="250" spans="1:5" s="344" customFormat="1" ht="15.75" customHeight="1">
      <c r="A250" s="364">
        <v>20828</v>
      </c>
      <c r="B250" s="367" t="s">
        <v>380</v>
      </c>
      <c r="C250" s="366">
        <f>SUM(C251:C255)</f>
        <v>536</v>
      </c>
      <c r="D250" s="363"/>
      <c r="E250" s="369"/>
    </row>
    <row r="251" spans="1:5" s="344" customFormat="1" ht="15.75" customHeight="1">
      <c r="A251" s="364">
        <v>2082801</v>
      </c>
      <c r="B251" s="368" t="s">
        <v>197</v>
      </c>
      <c r="C251" s="366">
        <v>338</v>
      </c>
      <c r="D251" s="363"/>
      <c r="E251" s="369"/>
    </row>
    <row r="252" spans="1:5" s="344" customFormat="1" ht="15.75" customHeight="1">
      <c r="A252" s="364">
        <v>2082802</v>
      </c>
      <c r="B252" s="368" t="s">
        <v>198</v>
      </c>
      <c r="C252" s="366">
        <v>39</v>
      </c>
      <c r="D252" s="363"/>
      <c r="E252" s="369"/>
    </row>
    <row r="253" spans="1:5" s="344" customFormat="1" ht="15.75" customHeight="1">
      <c r="A253" s="364">
        <v>2082804</v>
      </c>
      <c r="B253" s="368" t="s">
        <v>381</v>
      </c>
      <c r="C253" s="366">
        <v>60</v>
      </c>
      <c r="D253" s="363"/>
      <c r="E253" s="369"/>
    </row>
    <row r="254" spans="1:5" s="344" customFormat="1" ht="15.75" customHeight="1">
      <c r="A254" s="364">
        <v>2082850</v>
      </c>
      <c r="B254" s="368" t="s">
        <v>212</v>
      </c>
      <c r="C254" s="366">
        <v>79</v>
      </c>
      <c r="D254" s="363"/>
      <c r="E254" s="369"/>
    </row>
    <row r="255" spans="1:5" s="344" customFormat="1" ht="15.75" customHeight="1">
      <c r="A255" s="364">
        <v>2082899</v>
      </c>
      <c r="B255" s="368" t="s">
        <v>382</v>
      </c>
      <c r="C255" s="366">
        <v>20</v>
      </c>
      <c r="D255" s="363"/>
      <c r="E255" s="369"/>
    </row>
    <row r="256" spans="1:5" s="344" customFormat="1" ht="15.75" customHeight="1">
      <c r="A256" s="364">
        <v>20899</v>
      </c>
      <c r="B256" s="367" t="s">
        <v>383</v>
      </c>
      <c r="C256" s="366">
        <f>C257</f>
        <v>518</v>
      </c>
      <c r="D256" s="363"/>
      <c r="E256" s="369"/>
    </row>
    <row r="257" spans="1:5" s="344" customFormat="1" ht="15.75" customHeight="1">
      <c r="A257" s="364">
        <v>2089999</v>
      </c>
      <c r="B257" s="368" t="s">
        <v>383</v>
      </c>
      <c r="C257" s="366">
        <v>518</v>
      </c>
      <c r="D257" s="363"/>
      <c r="E257" s="369"/>
    </row>
    <row r="258" spans="1:5" s="344" customFormat="1" ht="15.75" customHeight="1">
      <c r="A258" s="364">
        <v>210</v>
      </c>
      <c r="B258" s="365" t="s">
        <v>384</v>
      </c>
      <c r="C258" s="366">
        <f>C259+C263+C268+C276+C278+C282+C287+C289+C292+C295+C300+C302</f>
        <v>78796</v>
      </c>
      <c r="D258" s="363"/>
      <c r="E258" s="369"/>
    </row>
    <row r="259" spans="1:5" s="344" customFormat="1" ht="15.75" customHeight="1">
      <c r="A259" s="364">
        <v>21001</v>
      </c>
      <c r="B259" s="367" t="s">
        <v>385</v>
      </c>
      <c r="C259" s="366">
        <f>SUM(C260:C262)</f>
        <v>602</v>
      </c>
      <c r="D259" s="363"/>
      <c r="E259" s="369"/>
    </row>
    <row r="260" spans="1:5" s="344" customFormat="1" ht="15.75" customHeight="1">
      <c r="A260" s="364">
        <v>2100101</v>
      </c>
      <c r="B260" s="368" t="s">
        <v>197</v>
      </c>
      <c r="C260" s="366">
        <v>588</v>
      </c>
      <c r="D260" s="363"/>
      <c r="E260" s="369"/>
    </row>
    <row r="261" spans="1:5" s="344" customFormat="1" ht="15.75" customHeight="1">
      <c r="A261" s="364">
        <v>2100102</v>
      </c>
      <c r="B261" s="368" t="s">
        <v>198</v>
      </c>
      <c r="C261" s="366">
        <v>2</v>
      </c>
      <c r="D261" s="363"/>
      <c r="E261" s="369"/>
    </row>
    <row r="262" spans="1:5" s="344" customFormat="1" ht="15.75" customHeight="1">
      <c r="A262" s="364">
        <v>2100199</v>
      </c>
      <c r="B262" s="368" t="s">
        <v>386</v>
      </c>
      <c r="C262" s="366">
        <v>12</v>
      </c>
      <c r="D262" s="363"/>
      <c r="E262" s="369"/>
    </row>
    <row r="263" spans="1:5" s="344" customFormat="1" ht="15.75" customHeight="1">
      <c r="A263" s="364">
        <v>21002</v>
      </c>
      <c r="B263" s="367" t="s">
        <v>387</v>
      </c>
      <c r="C263" s="366">
        <f>SUM(C264:C267)</f>
        <v>9230</v>
      </c>
      <c r="D263" s="363"/>
      <c r="E263" s="369"/>
    </row>
    <row r="264" spans="1:5" s="344" customFormat="1" ht="15.75" customHeight="1">
      <c r="A264" s="364">
        <v>2100201</v>
      </c>
      <c r="B264" s="368" t="s">
        <v>388</v>
      </c>
      <c r="C264" s="366">
        <v>220</v>
      </c>
      <c r="D264" s="363"/>
      <c r="E264" s="369"/>
    </row>
    <row r="265" spans="1:5" s="344" customFormat="1" ht="15.75" customHeight="1">
      <c r="A265" s="364">
        <v>2100202</v>
      </c>
      <c r="B265" s="368" t="s">
        <v>389</v>
      </c>
      <c r="C265" s="366">
        <v>8010</v>
      </c>
      <c r="D265" s="363"/>
      <c r="E265" s="369"/>
    </row>
    <row r="266" spans="1:5" s="344" customFormat="1" ht="15.75" customHeight="1">
      <c r="A266" s="364">
        <v>2100206</v>
      </c>
      <c r="B266" s="368" t="s">
        <v>390</v>
      </c>
      <c r="C266" s="366">
        <v>200</v>
      </c>
      <c r="D266" s="363"/>
      <c r="E266" s="369"/>
    </row>
    <row r="267" spans="1:5" s="344" customFormat="1" ht="15.75" customHeight="1">
      <c r="A267" s="364">
        <v>2100299</v>
      </c>
      <c r="B267" s="368" t="s">
        <v>391</v>
      </c>
      <c r="C267" s="366">
        <v>800</v>
      </c>
      <c r="D267" s="363"/>
      <c r="E267" s="369"/>
    </row>
    <row r="268" spans="1:5" s="344" customFormat="1" ht="15.75" customHeight="1">
      <c r="A268" s="364">
        <v>21004</v>
      </c>
      <c r="B268" s="367" t="s">
        <v>392</v>
      </c>
      <c r="C268" s="366">
        <f>SUM(C269:C275)</f>
        <v>2864</v>
      </c>
      <c r="D268" s="363"/>
      <c r="E268" s="369"/>
    </row>
    <row r="269" spans="1:5" s="344" customFormat="1" ht="15.75" customHeight="1">
      <c r="A269" s="364">
        <v>2100401</v>
      </c>
      <c r="B269" s="368" t="s">
        <v>393</v>
      </c>
      <c r="C269" s="366">
        <v>1727</v>
      </c>
      <c r="D269" s="363"/>
      <c r="E269" s="369"/>
    </row>
    <row r="270" spans="1:5" s="344" customFormat="1" ht="15.75" customHeight="1">
      <c r="A270" s="364">
        <v>2100402</v>
      </c>
      <c r="B270" s="368" t="s">
        <v>394</v>
      </c>
      <c r="C270" s="366">
        <v>266</v>
      </c>
      <c r="D270" s="363"/>
      <c r="E270" s="369"/>
    </row>
    <row r="271" spans="1:5" s="344" customFormat="1" ht="15.75" customHeight="1">
      <c r="A271" s="364">
        <v>2100405</v>
      </c>
      <c r="B271" s="368" t="s">
        <v>395</v>
      </c>
      <c r="C271" s="366">
        <v>122</v>
      </c>
      <c r="D271" s="363"/>
      <c r="E271" s="369"/>
    </row>
    <row r="272" spans="1:5" s="344" customFormat="1" ht="15.75" customHeight="1">
      <c r="A272" s="364">
        <v>2100406</v>
      </c>
      <c r="B272" s="368" t="s">
        <v>396</v>
      </c>
      <c r="C272" s="366">
        <v>257</v>
      </c>
      <c r="D272" s="363"/>
      <c r="E272" s="369"/>
    </row>
    <row r="273" spans="1:5" s="344" customFormat="1" ht="15.75" customHeight="1">
      <c r="A273" s="364">
        <v>2100408</v>
      </c>
      <c r="B273" s="368" t="s">
        <v>397</v>
      </c>
      <c r="C273" s="366">
        <v>47</v>
      </c>
      <c r="D273" s="363"/>
      <c r="E273" s="369"/>
    </row>
    <row r="274" spans="1:5" s="344" customFormat="1" ht="15.75" customHeight="1">
      <c r="A274" s="364">
        <v>2100409</v>
      </c>
      <c r="B274" s="368" t="s">
        <v>398</v>
      </c>
      <c r="C274" s="366">
        <v>333</v>
      </c>
      <c r="D274" s="363"/>
      <c r="E274" s="369"/>
    </row>
    <row r="275" spans="1:5" s="344" customFormat="1" ht="15.75" customHeight="1">
      <c r="A275" s="364">
        <v>2100499</v>
      </c>
      <c r="B275" s="368" t="s">
        <v>399</v>
      </c>
      <c r="C275" s="366">
        <v>112</v>
      </c>
      <c r="D275" s="363"/>
      <c r="E275" s="369"/>
    </row>
    <row r="276" spans="1:5" s="344" customFormat="1" ht="15.75" customHeight="1">
      <c r="A276" s="364">
        <v>21006</v>
      </c>
      <c r="B276" s="367" t="s">
        <v>400</v>
      </c>
      <c r="C276" s="366">
        <f>SUM(C277)</f>
        <v>30</v>
      </c>
      <c r="D276" s="363"/>
      <c r="E276" s="369"/>
    </row>
    <row r="277" spans="1:5" s="344" customFormat="1" ht="15.75" customHeight="1">
      <c r="A277" s="364">
        <v>2100601</v>
      </c>
      <c r="B277" s="368" t="s">
        <v>401</v>
      </c>
      <c r="C277" s="366">
        <v>30</v>
      </c>
      <c r="D277" s="363"/>
      <c r="E277" s="369"/>
    </row>
    <row r="278" spans="1:5" s="344" customFormat="1" ht="15.75" customHeight="1">
      <c r="A278" s="364">
        <v>21007</v>
      </c>
      <c r="B278" s="367" t="s">
        <v>402</v>
      </c>
      <c r="C278" s="366">
        <f>SUM(C279:C281)</f>
        <v>170</v>
      </c>
      <c r="D278" s="363"/>
      <c r="E278" s="369"/>
    </row>
    <row r="279" spans="1:5" s="344" customFormat="1" ht="15.75" customHeight="1">
      <c r="A279" s="364">
        <v>2100716</v>
      </c>
      <c r="B279" s="368" t="s">
        <v>403</v>
      </c>
      <c r="C279" s="366">
        <v>19</v>
      </c>
      <c r="D279" s="363"/>
      <c r="E279" s="369"/>
    </row>
    <row r="280" spans="1:5" s="344" customFormat="1" ht="15.75" customHeight="1">
      <c r="A280" s="364">
        <v>2100717</v>
      </c>
      <c r="B280" s="368" t="s">
        <v>404</v>
      </c>
      <c r="C280" s="366">
        <v>11</v>
      </c>
      <c r="D280" s="363"/>
      <c r="E280" s="369"/>
    </row>
    <row r="281" spans="1:5" s="344" customFormat="1" ht="15.75" customHeight="1">
      <c r="A281" s="364">
        <v>2100799</v>
      </c>
      <c r="B281" s="368" t="s">
        <v>405</v>
      </c>
      <c r="C281" s="366">
        <v>140</v>
      </c>
      <c r="D281" s="363"/>
      <c r="E281" s="369"/>
    </row>
    <row r="282" spans="1:5" s="344" customFormat="1" ht="15.75" customHeight="1">
      <c r="A282" s="364">
        <v>21011</v>
      </c>
      <c r="B282" s="367" t="s">
        <v>406</v>
      </c>
      <c r="C282" s="366">
        <f>SUM(C283:C286)</f>
        <v>4132</v>
      </c>
      <c r="D282" s="363"/>
      <c r="E282" s="369"/>
    </row>
    <row r="283" spans="1:5" s="344" customFormat="1" ht="15.75" customHeight="1">
      <c r="A283" s="364">
        <v>2101101</v>
      </c>
      <c r="B283" s="368" t="s">
        <v>407</v>
      </c>
      <c r="C283" s="366">
        <v>2050</v>
      </c>
      <c r="D283" s="363"/>
      <c r="E283" s="369"/>
    </row>
    <row r="284" spans="1:5" s="344" customFormat="1" ht="15.75" customHeight="1">
      <c r="A284" s="364">
        <v>2101102</v>
      </c>
      <c r="B284" s="368" t="s">
        <v>408</v>
      </c>
      <c r="C284" s="366">
        <v>888</v>
      </c>
      <c r="D284" s="363"/>
      <c r="E284" s="369"/>
    </row>
    <row r="285" spans="1:5" s="344" customFormat="1" ht="15.75" customHeight="1">
      <c r="A285" s="364">
        <v>2101103</v>
      </c>
      <c r="B285" s="368" t="s">
        <v>409</v>
      </c>
      <c r="C285" s="366">
        <v>1169</v>
      </c>
      <c r="D285" s="363"/>
      <c r="E285" s="369"/>
    </row>
    <row r="286" spans="1:5" s="344" customFormat="1" ht="15.75" customHeight="1">
      <c r="A286" s="364">
        <v>2101199</v>
      </c>
      <c r="B286" s="368" t="s">
        <v>410</v>
      </c>
      <c r="C286" s="366">
        <v>25</v>
      </c>
      <c r="D286" s="363"/>
      <c r="E286" s="369"/>
    </row>
    <row r="287" spans="1:5" s="344" customFormat="1" ht="15.75" customHeight="1">
      <c r="A287" s="364">
        <v>21012</v>
      </c>
      <c r="B287" s="367" t="s">
        <v>411</v>
      </c>
      <c r="C287" s="366">
        <f>C288</f>
        <v>60151</v>
      </c>
      <c r="D287" s="363"/>
      <c r="E287" s="369"/>
    </row>
    <row r="288" spans="1:5" s="344" customFormat="1" ht="15.75" customHeight="1">
      <c r="A288" s="364">
        <v>2101202</v>
      </c>
      <c r="B288" s="368" t="s">
        <v>412</v>
      </c>
      <c r="C288" s="366">
        <v>60151</v>
      </c>
      <c r="D288" s="363"/>
      <c r="E288" s="369"/>
    </row>
    <row r="289" spans="1:5" s="344" customFormat="1" ht="15.75" customHeight="1">
      <c r="A289" s="364">
        <v>21013</v>
      </c>
      <c r="B289" s="367" t="s">
        <v>413</v>
      </c>
      <c r="C289" s="366">
        <f>SUM(C290:C291)</f>
        <v>119</v>
      </c>
      <c r="D289" s="363"/>
      <c r="E289" s="369"/>
    </row>
    <row r="290" spans="1:5" s="344" customFormat="1" ht="15.75" customHeight="1">
      <c r="A290" s="364">
        <v>2101302</v>
      </c>
      <c r="B290" s="368" t="s">
        <v>414</v>
      </c>
      <c r="C290" s="366">
        <v>69</v>
      </c>
      <c r="D290" s="363"/>
      <c r="E290" s="369"/>
    </row>
    <row r="291" spans="1:5" s="344" customFormat="1" ht="15.75" customHeight="1">
      <c r="A291" s="364">
        <v>2101399</v>
      </c>
      <c r="B291" s="368" t="s">
        <v>415</v>
      </c>
      <c r="C291" s="366">
        <v>50</v>
      </c>
      <c r="D291" s="363"/>
      <c r="E291" s="369"/>
    </row>
    <row r="292" spans="1:5" s="344" customFormat="1" ht="15.75" customHeight="1">
      <c r="A292" s="364">
        <v>21014</v>
      </c>
      <c r="B292" s="367" t="s">
        <v>416</v>
      </c>
      <c r="C292" s="366">
        <f>SUM(C293:C294)</f>
        <v>19</v>
      </c>
      <c r="D292" s="363"/>
      <c r="E292" s="369"/>
    </row>
    <row r="293" spans="1:5" s="344" customFormat="1" ht="15.75" customHeight="1">
      <c r="A293" s="364">
        <v>2101401</v>
      </c>
      <c r="B293" s="368" t="s">
        <v>417</v>
      </c>
      <c r="C293" s="366">
        <v>2</v>
      </c>
      <c r="D293" s="363"/>
      <c r="E293" s="369"/>
    </row>
    <row r="294" spans="1:5" s="344" customFormat="1" ht="15.75" customHeight="1">
      <c r="A294" s="364">
        <v>2101499</v>
      </c>
      <c r="B294" s="368" t="s">
        <v>418</v>
      </c>
      <c r="C294" s="366">
        <v>17</v>
      </c>
      <c r="D294" s="363"/>
      <c r="E294" s="369"/>
    </row>
    <row r="295" spans="1:5" s="344" customFormat="1" ht="15.75" customHeight="1">
      <c r="A295" s="364">
        <v>21015</v>
      </c>
      <c r="B295" s="367" t="s">
        <v>419</v>
      </c>
      <c r="C295" s="366">
        <f>SUM(C296:C299)</f>
        <v>750</v>
      </c>
      <c r="D295" s="363"/>
      <c r="E295" s="369"/>
    </row>
    <row r="296" spans="1:5" s="344" customFormat="1" ht="15.75" customHeight="1">
      <c r="A296" s="364">
        <v>2101501</v>
      </c>
      <c r="B296" s="368" t="s">
        <v>197</v>
      </c>
      <c r="C296" s="366">
        <v>448</v>
      </c>
      <c r="D296" s="363"/>
      <c r="E296" s="369"/>
    </row>
    <row r="297" spans="1:5" s="344" customFormat="1" ht="15.75" customHeight="1">
      <c r="A297" s="364">
        <v>2101505</v>
      </c>
      <c r="B297" s="368" t="s">
        <v>420</v>
      </c>
      <c r="C297" s="366">
        <v>107</v>
      </c>
      <c r="D297" s="363"/>
      <c r="E297" s="369"/>
    </row>
    <row r="298" spans="1:5" s="344" customFormat="1" ht="15.75" customHeight="1">
      <c r="A298" s="364">
        <v>2101506</v>
      </c>
      <c r="B298" s="368" t="s">
        <v>421</v>
      </c>
      <c r="C298" s="366">
        <v>60</v>
      </c>
      <c r="D298" s="363"/>
      <c r="E298" s="369"/>
    </row>
    <row r="299" spans="1:5" s="344" customFormat="1" ht="15.75" customHeight="1">
      <c r="A299" s="364">
        <v>2101599</v>
      </c>
      <c r="B299" s="368" t="s">
        <v>422</v>
      </c>
      <c r="C299" s="366">
        <v>135</v>
      </c>
      <c r="D299" s="363"/>
      <c r="E299" s="369"/>
    </row>
    <row r="300" spans="1:5" s="344" customFormat="1" ht="15.75" customHeight="1">
      <c r="A300" s="364">
        <v>21016</v>
      </c>
      <c r="B300" s="367" t="s">
        <v>423</v>
      </c>
      <c r="C300" s="366">
        <f>C301</f>
        <v>5</v>
      </c>
      <c r="D300" s="363"/>
      <c r="E300" s="369"/>
    </row>
    <row r="301" spans="1:5" s="344" customFormat="1" ht="15.75" customHeight="1">
      <c r="A301" s="364">
        <v>2101601</v>
      </c>
      <c r="B301" s="368" t="s">
        <v>423</v>
      </c>
      <c r="C301" s="366">
        <v>5</v>
      </c>
      <c r="D301" s="363"/>
      <c r="E301" s="369"/>
    </row>
    <row r="302" spans="1:5" s="344" customFormat="1" ht="15.75" customHeight="1">
      <c r="A302" s="364">
        <v>21099</v>
      </c>
      <c r="B302" s="367" t="s">
        <v>424</v>
      </c>
      <c r="C302" s="366">
        <f>C303</f>
        <v>724</v>
      </c>
      <c r="D302" s="363"/>
      <c r="E302" s="369"/>
    </row>
    <row r="303" spans="1:5" s="344" customFormat="1" ht="15.75" customHeight="1">
      <c r="A303" s="364">
        <v>2109999</v>
      </c>
      <c r="B303" s="368" t="s">
        <v>424</v>
      </c>
      <c r="C303" s="366">
        <v>724</v>
      </c>
      <c r="D303" s="363"/>
      <c r="E303" s="369"/>
    </row>
    <row r="304" spans="1:5" s="344" customFormat="1" ht="15.75" customHeight="1">
      <c r="A304" s="364">
        <v>211</v>
      </c>
      <c r="B304" s="365" t="s">
        <v>425</v>
      </c>
      <c r="C304" s="366">
        <f>C305+C309+C311+C315+C317</f>
        <v>21995</v>
      </c>
      <c r="D304" s="363"/>
      <c r="E304" s="369"/>
    </row>
    <row r="305" spans="1:5" s="344" customFormat="1" ht="15.75" customHeight="1">
      <c r="A305" s="364">
        <v>21101</v>
      </c>
      <c r="B305" s="367" t="s">
        <v>426</v>
      </c>
      <c r="C305" s="366">
        <f>SUM(C306:C308)</f>
        <v>931</v>
      </c>
      <c r="D305" s="363"/>
      <c r="E305" s="369"/>
    </row>
    <row r="306" spans="1:5" s="344" customFormat="1" ht="15.75" customHeight="1">
      <c r="A306" s="364">
        <v>2110101</v>
      </c>
      <c r="B306" s="368" t="s">
        <v>197</v>
      </c>
      <c r="C306" s="366">
        <v>456</v>
      </c>
      <c r="D306" s="363"/>
      <c r="E306" s="369"/>
    </row>
    <row r="307" spans="1:5" s="344" customFormat="1" ht="15.75" customHeight="1">
      <c r="A307" s="364">
        <v>2110102</v>
      </c>
      <c r="B307" s="368" t="s">
        <v>198</v>
      </c>
      <c r="C307" s="366">
        <v>48</v>
      </c>
      <c r="D307" s="363"/>
      <c r="E307" s="369"/>
    </row>
    <row r="308" spans="1:5" s="344" customFormat="1" ht="15.75" customHeight="1">
      <c r="A308" s="364">
        <v>2110199</v>
      </c>
      <c r="B308" s="368" t="s">
        <v>427</v>
      </c>
      <c r="C308" s="366">
        <v>427</v>
      </c>
      <c r="D308" s="363"/>
      <c r="E308" s="369"/>
    </row>
    <row r="309" spans="1:5" s="344" customFormat="1" ht="15.75" customHeight="1">
      <c r="A309" s="364">
        <v>21102</v>
      </c>
      <c r="B309" s="367" t="s">
        <v>428</v>
      </c>
      <c r="C309" s="366">
        <f>C310</f>
        <v>915</v>
      </c>
      <c r="D309" s="363"/>
      <c r="E309" s="369"/>
    </row>
    <row r="310" spans="1:5" s="344" customFormat="1" ht="15.75" customHeight="1">
      <c r="A310" s="364">
        <v>2110299</v>
      </c>
      <c r="B310" s="368" t="s">
        <v>429</v>
      </c>
      <c r="C310" s="366">
        <v>915</v>
      </c>
      <c r="D310" s="363"/>
      <c r="E310" s="369"/>
    </row>
    <row r="311" spans="1:5" s="344" customFormat="1" ht="15.75" customHeight="1">
      <c r="A311" s="364">
        <v>21103</v>
      </c>
      <c r="B311" s="367" t="s">
        <v>430</v>
      </c>
      <c r="C311" s="366">
        <f>SUM(C312:C314)</f>
        <v>4753</v>
      </c>
      <c r="D311" s="363"/>
      <c r="E311" s="369"/>
    </row>
    <row r="312" spans="1:5" s="344" customFormat="1" ht="15.75" customHeight="1">
      <c r="A312" s="364">
        <v>2110301</v>
      </c>
      <c r="B312" s="368" t="s">
        <v>431</v>
      </c>
      <c r="C312" s="366">
        <v>306</v>
      </c>
      <c r="D312" s="363"/>
      <c r="E312" s="369"/>
    </row>
    <row r="313" spans="1:5" s="344" customFormat="1" ht="15.75" customHeight="1">
      <c r="A313" s="364">
        <v>2110302</v>
      </c>
      <c r="B313" s="368" t="s">
        <v>432</v>
      </c>
      <c r="C313" s="366">
        <v>3946</v>
      </c>
      <c r="D313" s="363"/>
      <c r="E313" s="369"/>
    </row>
    <row r="314" spans="1:5" s="344" customFormat="1" ht="15.75" customHeight="1">
      <c r="A314" s="364">
        <v>2110399</v>
      </c>
      <c r="B314" s="368" t="s">
        <v>433</v>
      </c>
      <c r="C314" s="366">
        <v>501</v>
      </c>
      <c r="D314" s="363"/>
      <c r="E314" s="369"/>
    </row>
    <row r="315" spans="1:5" s="344" customFormat="1" ht="15.75" customHeight="1">
      <c r="A315" s="364">
        <v>21110</v>
      </c>
      <c r="B315" s="367" t="s">
        <v>434</v>
      </c>
      <c r="C315" s="366">
        <f>C316</f>
        <v>15216</v>
      </c>
      <c r="D315" s="363"/>
      <c r="E315" s="369"/>
    </row>
    <row r="316" spans="1:5" s="344" customFormat="1" ht="15.75" customHeight="1">
      <c r="A316" s="364">
        <v>2111001</v>
      </c>
      <c r="B316" s="368" t="s">
        <v>434</v>
      </c>
      <c r="C316" s="366">
        <v>15216</v>
      </c>
      <c r="D316" s="363"/>
      <c r="E316" s="369"/>
    </row>
    <row r="317" spans="1:5" s="344" customFormat="1" ht="15.75" customHeight="1">
      <c r="A317" s="364">
        <v>21111</v>
      </c>
      <c r="B317" s="367" t="s">
        <v>435</v>
      </c>
      <c r="C317" s="366">
        <f>C318</f>
        <v>180</v>
      </c>
      <c r="D317" s="363"/>
      <c r="E317" s="369"/>
    </row>
    <row r="318" spans="1:5" s="344" customFormat="1" ht="15.75" customHeight="1">
      <c r="A318" s="364">
        <v>2111103</v>
      </c>
      <c r="B318" s="368" t="s">
        <v>436</v>
      </c>
      <c r="C318" s="366">
        <v>180</v>
      </c>
      <c r="D318" s="363"/>
      <c r="E318" s="369"/>
    </row>
    <row r="319" spans="1:5" s="344" customFormat="1" ht="15.75" customHeight="1">
      <c r="A319" s="364">
        <v>212</v>
      </c>
      <c r="B319" s="365" t="s">
        <v>437</v>
      </c>
      <c r="C319" s="366">
        <f>C320+C325+C327+C329+C331+C333</f>
        <v>12874</v>
      </c>
      <c r="D319" s="363"/>
      <c r="E319" s="369"/>
    </row>
    <row r="320" spans="1:5" s="344" customFormat="1" ht="15.75" customHeight="1">
      <c r="A320" s="364">
        <v>21201</v>
      </c>
      <c r="B320" s="367" t="s">
        <v>438</v>
      </c>
      <c r="C320" s="366">
        <f>SUM(C321:C324)</f>
        <v>4133</v>
      </c>
      <c r="D320" s="363"/>
      <c r="E320" s="369"/>
    </row>
    <row r="321" spans="1:5" s="344" customFormat="1" ht="15.75" customHeight="1">
      <c r="A321" s="364">
        <v>2120101</v>
      </c>
      <c r="B321" s="368" t="s">
        <v>197</v>
      </c>
      <c r="C321" s="366">
        <v>1415</v>
      </c>
      <c r="D321" s="363"/>
      <c r="E321" s="369"/>
    </row>
    <row r="322" spans="1:5" s="344" customFormat="1" ht="15.75" customHeight="1">
      <c r="A322" s="364">
        <v>2120104</v>
      </c>
      <c r="B322" s="368" t="s">
        <v>439</v>
      </c>
      <c r="C322" s="366">
        <v>1520</v>
      </c>
      <c r="D322" s="363"/>
      <c r="E322" s="369"/>
    </row>
    <row r="323" spans="1:5" s="344" customFormat="1" ht="15.75" customHeight="1">
      <c r="A323" s="364">
        <v>2120109</v>
      </c>
      <c r="B323" s="368" t="s">
        <v>440</v>
      </c>
      <c r="C323" s="366">
        <v>293</v>
      </c>
      <c r="D323" s="363"/>
      <c r="E323" s="369"/>
    </row>
    <row r="324" spans="1:5" s="344" customFormat="1" ht="15.75" customHeight="1">
      <c r="A324" s="364">
        <v>2120199</v>
      </c>
      <c r="B324" s="368" t="s">
        <v>441</v>
      </c>
      <c r="C324" s="366">
        <v>905</v>
      </c>
      <c r="D324" s="363"/>
      <c r="E324" s="369"/>
    </row>
    <row r="325" spans="1:5" s="344" customFormat="1" ht="15.75" customHeight="1">
      <c r="A325" s="364">
        <v>21202</v>
      </c>
      <c r="B325" s="367" t="s">
        <v>442</v>
      </c>
      <c r="C325" s="366">
        <f aca="true" t="shared" si="0" ref="C325:C329">C326</f>
        <v>294</v>
      </c>
      <c r="D325" s="363"/>
      <c r="E325" s="369"/>
    </row>
    <row r="326" spans="1:5" s="344" customFormat="1" ht="15.75" customHeight="1">
      <c r="A326" s="364">
        <v>2120201</v>
      </c>
      <c r="B326" s="368" t="s">
        <v>442</v>
      </c>
      <c r="C326" s="366">
        <v>294</v>
      </c>
      <c r="D326" s="363"/>
      <c r="E326" s="369"/>
    </row>
    <row r="327" spans="1:5" s="344" customFormat="1" ht="15.75" customHeight="1">
      <c r="A327" s="364">
        <v>21203</v>
      </c>
      <c r="B327" s="367" t="s">
        <v>443</v>
      </c>
      <c r="C327" s="366">
        <f t="shared" si="0"/>
        <v>3436</v>
      </c>
      <c r="D327" s="363"/>
      <c r="E327" s="369"/>
    </row>
    <row r="328" spans="1:5" s="344" customFormat="1" ht="15.75" customHeight="1">
      <c r="A328" s="364">
        <v>2120399</v>
      </c>
      <c r="B328" s="368" t="s">
        <v>444</v>
      </c>
      <c r="C328" s="366">
        <v>3436</v>
      </c>
      <c r="D328" s="363"/>
      <c r="E328" s="369"/>
    </row>
    <row r="329" spans="1:5" s="344" customFormat="1" ht="15.75" customHeight="1">
      <c r="A329" s="364">
        <v>21205</v>
      </c>
      <c r="B329" s="367" t="s">
        <v>445</v>
      </c>
      <c r="C329" s="366">
        <f t="shared" si="0"/>
        <v>4425</v>
      </c>
      <c r="D329" s="363"/>
      <c r="E329" s="369"/>
    </row>
    <row r="330" spans="1:5" s="344" customFormat="1" ht="15.75" customHeight="1">
      <c r="A330" s="364">
        <v>2120501</v>
      </c>
      <c r="B330" s="368" t="s">
        <v>445</v>
      </c>
      <c r="C330" s="366">
        <v>4425</v>
      </c>
      <c r="D330" s="363"/>
      <c r="E330" s="369"/>
    </row>
    <row r="331" spans="1:5" s="344" customFormat="1" ht="15.75" customHeight="1">
      <c r="A331" s="364">
        <v>21206</v>
      </c>
      <c r="B331" s="367" t="s">
        <v>446</v>
      </c>
      <c r="C331" s="366">
        <f>C332</f>
        <v>431</v>
      </c>
      <c r="D331" s="363"/>
      <c r="E331" s="369"/>
    </row>
    <row r="332" spans="1:5" s="344" customFormat="1" ht="15.75" customHeight="1">
      <c r="A332" s="364">
        <v>2120601</v>
      </c>
      <c r="B332" s="368" t="s">
        <v>446</v>
      </c>
      <c r="C332" s="366">
        <v>431</v>
      </c>
      <c r="D332" s="363"/>
      <c r="E332" s="369"/>
    </row>
    <row r="333" spans="1:5" s="344" customFormat="1" ht="15.75" customHeight="1">
      <c r="A333" s="364">
        <v>21299</v>
      </c>
      <c r="B333" s="367" t="s">
        <v>447</v>
      </c>
      <c r="C333" s="366">
        <f>C334</f>
        <v>155</v>
      </c>
      <c r="D333" s="363"/>
      <c r="E333" s="369"/>
    </row>
    <row r="334" spans="1:5" s="344" customFormat="1" ht="15.75" customHeight="1">
      <c r="A334" s="364">
        <v>2129999</v>
      </c>
      <c r="B334" s="368" t="s">
        <v>447</v>
      </c>
      <c r="C334" s="366">
        <v>155</v>
      </c>
      <c r="D334" s="363"/>
      <c r="E334" s="369"/>
    </row>
    <row r="335" spans="1:5" s="344" customFormat="1" ht="15.75" customHeight="1">
      <c r="A335" s="364">
        <v>213</v>
      </c>
      <c r="B335" s="365" t="s">
        <v>448</v>
      </c>
      <c r="C335" s="366">
        <f>C336+C345+C352+C363+C366+C368+C370</f>
        <v>11728</v>
      </c>
      <c r="D335" s="363"/>
      <c r="E335" s="369"/>
    </row>
    <row r="336" spans="1:5" s="344" customFormat="1" ht="15.75" customHeight="1">
      <c r="A336" s="364">
        <v>21301</v>
      </c>
      <c r="B336" s="367" t="s">
        <v>449</v>
      </c>
      <c r="C336" s="366">
        <f>SUM(C337:C344)</f>
        <v>5138</v>
      </c>
      <c r="D336" s="363"/>
      <c r="E336" s="369"/>
    </row>
    <row r="337" spans="1:5" s="344" customFormat="1" ht="15.75" customHeight="1">
      <c r="A337" s="364">
        <v>2130101</v>
      </c>
      <c r="B337" s="368" t="s">
        <v>197</v>
      </c>
      <c r="C337" s="366">
        <v>1262</v>
      </c>
      <c r="D337" s="363"/>
      <c r="E337" s="369"/>
    </row>
    <row r="338" spans="1:5" s="344" customFormat="1" ht="15.75" customHeight="1">
      <c r="A338" s="364">
        <v>2130102</v>
      </c>
      <c r="B338" s="368" t="s">
        <v>198</v>
      </c>
      <c r="C338" s="366">
        <v>39</v>
      </c>
      <c r="D338" s="363"/>
      <c r="E338" s="369"/>
    </row>
    <row r="339" spans="1:5" s="344" customFormat="1" ht="15.75" customHeight="1">
      <c r="A339" s="364">
        <v>2130106</v>
      </c>
      <c r="B339" s="368" t="s">
        <v>450</v>
      </c>
      <c r="C339" s="366">
        <v>1010</v>
      </c>
      <c r="D339" s="363"/>
      <c r="E339" s="369"/>
    </row>
    <row r="340" spans="1:5" s="344" customFormat="1" ht="15.75" customHeight="1">
      <c r="A340" s="364">
        <v>2130108</v>
      </c>
      <c r="B340" s="368" t="s">
        <v>451</v>
      </c>
      <c r="C340" s="366">
        <v>12</v>
      </c>
      <c r="D340" s="363"/>
      <c r="E340" s="369"/>
    </row>
    <row r="341" spans="1:5" s="344" customFormat="1" ht="15.75" customHeight="1">
      <c r="A341" s="364">
        <v>2130109</v>
      </c>
      <c r="B341" s="368" t="s">
        <v>452</v>
      </c>
      <c r="C341" s="366">
        <v>30</v>
      </c>
      <c r="D341" s="363"/>
      <c r="E341" s="369"/>
    </row>
    <row r="342" spans="1:5" s="344" customFormat="1" ht="15.75" customHeight="1">
      <c r="A342" s="364">
        <v>2130110</v>
      </c>
      <c r="B342" s="368" t="s">
        <v>453</v>
      </c>
      <c r="C342" s="366">
        <v>30</v>
      </c>
      <c r="D342" s="363"/>
      <c r="E342" s="369"/>
    </row>
    <row r="343" spans="1:5" s="344" customFormat="1" ht="15.75" customHeight="1">
      <c r="A343" s="364">
        <v>2130112</v>
      </c>
      <c r="B343" s="368" t="s">
        <v>454</v>
      </c>
      <c r="C343" s="366">
        <v>45</v>
      </c>
      <c r="D343" s="363"/>
      <c r="E343" s="369"/>
    </row>
    <row r="344" spans="1:5" s="344" customFormat="1" ht="15.75" customHeight="1">
      <c r="A344" s="364">
        <v>2130199</v>
      </c>
      <c r="B344" s="368" t="s">
        <v>455</v>
      </c>
      <c r="C344" s="366">
        <v>2710</v>
      </c>
      <c r="D344" s="363"/>
      <c r="E344" s="369"/>
    </row>
    <row r="345" spans="1:5" s="344" customFormat="1" ht="15.75" customHeight="1">
      <c r="A345" s="364">
        <v>21302</v>
      </c>
      <c r="B345" s="367" t="s">
        <v>456</v>
      </c>
      <c r="C345" s="366">
        <f>SUM(C346:C351)</f>
        <v>1562</v>
      </c>
      <c r="D345" s="363"/>
      <c r="E345" s="369"/>
    </row>
    <row r="346" spans="1:5" s="344" customFormat="1" ht="15.75" customHeight="1">
      <c r="A346" s="364">
        <v>2130201</v>
      </c>
      <c r="B346" s="368" t="s">
        <v>197</v>
      </c>
      <c r="C346" s="366">
        <v>25</v>
      </c>
      <c r="D346" s="363"/>
      <c r="E346" s="369"/>
    </row>
    <row r="347" spans="1:5" s="344" customFormat="1" ht="15.75" customHeight="1">
      <c r="A347" s="364">
        <v>2130204</v>
      </c>
      <c r="B347" s="368" t="s">
        <v>457</v>
      </c>
      <c r="C347" s="366">
        <v>455</v>
      </c>
      <c r="D347" s="363"/>
      <c r="E347" s="369"/>
    </row>
    <row r="348" spans="1:5" s="344" customFormat="1" ht="15.75" customHeight="1">
      <c r="A348" s="364">
        <v>2130205</v>
      </c>
      <c r="B348" s="368" t="s">
        <v>458</v>
      </c>
      <c r="C348" s="366">
        <v>80</v>
      </c>
      <c r="D348" s="363"/>
      <c r="E348" s="369"/>
    </row>
    <row r="349" spans="1:5" s="344" customFormat="1" ht="15.75" customHeight="1">
      <c r="A349" s="364">
        <v>2130206</v>
      </c>
      <c r="B349" s="368" t="s">
        <v>459</v>
      </c>
      <c r="C349" s="366">
        <v>70</v>
      </c>
      <c r="D349" s="363"/>
      <c r="E349" s="369"/>
    </row>
    <row r="350" spans="1:5" s="344" customFormat="1" ht="15.75" customHeight="1">
      <c r="A350" s="364">
        <v>2130207</v>
      </c>
      <c r="B350" s="368" t="s">
        <v>460</v>
      </c>
      <c r="C350" s="366">
        <v>611</v>
      </c>
      <c r="D350" s="363"/>
      <c r="E350" s="369"/>
    </row>
    <row r="351" spans="1:5" s="344" customFormat="1" ht="15.75" customHeight="1">
      <c r="A351" s="364">
        <v>2130234</v>
      </c>
      <c r="B351" s="368" t="s">
        <v>461</v>
      </c>
      <c r="C351" s="366">
        <v>321</v>
      </c>
      <c r="D351" s="363"/>
      <c r="E351" s="369"/>
    </row>
    <row r="352" spans="1:5" s="344" customFormat="1" ht="15.75" customHeight="1">
      <c r="A352" s="364">
        <v>21303</v>
      </c>
      <c r="B352" s="367" t="s">
        <v>462</v>
      </c>
      <c r="C352" s="366">
        <f>SUM(C353:C362)</f>
        <v>3425</v>
      </c>
      <c r="D352" s="363"/>
      <c r="E352" s="369"/>
    </row>
    <row r="353" spans="1:5" s="344" customFormat="1" ht="15.75" customHeight="1">
      <c r="A353" s="364">
        <v>2130301</v>
      </c>
      <c r="B353" s="368" t="s">
        <v>197</v>
      </c>
      <c r="C353" s="366">
        <v>378</v>
      </c>
      <c r="D353" s="363"/>
      <c r="E353" s="369"/>
    </row>
    <row r="354" spans="1:5" s="344" customFormat="1" ht="15.75" customHeight="1">
      <c r="A354" s="364">
        <v>2130304</v>
      </c>
      <c r="B354" s="368" t="s">
        <v>463</v>
      </c>
      <c r="C354" s="366">
        <v>811</v>
      </c>
      <c r="D354" s="363"/>
      <c r="E354" s="369"/>
    </row>
    <row r="355" spans="1:5" s="344" customFormat="1" ht="15.75" customHeight="1">
      <c r="A355" s="364">
        <v>2130305</v>
      </c>
      <c r="B355" s="368" t="s">
        <v>464</v>
      </c>
      <c r="C355" s="366">
        <v>1000</v>
      </c>
      <c r="D355" s="363"/>
      <c r="E355" s="369"/>
    </row>
    <row r="356" spans="1:5" s="344" customFormat="1" ht="15.75" customHeight="1">
      <c r="A356" s="364">
        <v>2130306</v>
      </c>
      <c r="B356" s="368" t="s">
        <v>465</v>
      </c>
      <c r="C356" s="366">
        <v>860</v>
      </c>
      <c r="D356" s="363"/>
      <c r="E356" s="369"/>
    </row>
    <row r="357" spans="1:5" s="344" customFormat="1" ht="15.75" customHeight="1">
      <c r="A357" s="364">
        <v>2130309</v>
      </c>
      <c r="B357" s="368" t="s">
        <v>466</v>
      </c>
      <c r="C357" s="366">
        <v>108</v>
      </c>
      <c r="D357" s="363"/>
      <c r="E357" s="369"/>
    </row>
    <row r="358" spans="1:5" s="344" customFormat="1" ht="15.75" customHeight="1">
      <c r="A358" s="364">
        <v>2130313</v>
      </c>
      <c r="B358" s="368" t="s">
        <v>467</v>
      </c>
      <c r="C358" s="366">
        <v>55</v>
      </c>
      <c r="D358" s="363"/>
      <c r="E358" s="369"/>
    </row>
    <row r="359" spans="1:5" s="344" customFormat="1" ht="15.75" customHeight="1">
      <c r="A359" s="364">
        <v>2130314</v>
      </c>
      <c r="B359" s="368" t="s">
        <v>468</v>
      </c>
      <c r="C359" s="366">
        <v>50</v>
      </c>
      <c r="D359" s="363"/>
      <c r="E359" s="369"/>
    </row>
    <row r="360" spans="1:5" s="344" customFormat="1" ht="15.75" customHeight="1">
      <c r="A360" s="364">
        <v>2130317</v>
      </c>
      <c r="B360" s="368" t="s">
        <v>469</v>
      </c>
      <c r="C360" s="366">
        <v>94</v>
      </c>
      <c r="D360" s="363"/>
      <c r="E360" s="369"/>
    </row>
    <row r="361" spans="1:5" s="344" customFormat="1" ht="15.75" customHeight="1">
      <c r="A361" s="364">
        <v>2130321</v>
      </c>
      <c r="B361" s="368" t="s">
        <v>470</v>
      </c>
      <c r="C361" s="366">
        <v>30</v>
      </c>
      <c r="D361" s="363"/>
      <c r="E361" s="369"/>
    </row>
    <row r="362" spans="1:5" s="344" customFormat="1" ht="15.75" customHeight="1">
      <c r="A362" s="364">
        <v>2130334</v>
      </c>
      <c r="B362" s="368" t="s">
        <v>471</v>
      </c>
      <c r="C362" s="366">
        <v>39</v>
      </c>
      <c r="D362" s="363"/>
      <c r="E362" s="369"/>
    </row>
    <row r="363" spans="1:5" s="344" customFormat="1" ht="15.75" customHeight="1">
      <c r="A363" s="364">
        <v>21305</v>
      </c>
      <c r="B363" s="367" t="s">
        <v>472</v>
      </c>
      <c r="C363" s="366">
        <f>SUM(C364:C365)</f>
        <v>359</v>
      </c>
      <c r="D363" s="363"/>
      <c r="E363" s="369"/>
    </row>
    <row r="364" spans="1:5" s="344" customFormat="1" ht="15.75" customHeight="1">
      <c r="A364" s="364">
        <v>2130501</v>
      </c>
      <c r="B364" s="368" t="s">
        <v>197</v>
      </c>
      <c r="C364" s="366">
        <v>269</v>
      </c>
      <c r="D364" s="363"/>
      <c r="E364" s="369"/>
    </row>
    <row r="365" spans="1:5" s="344" customFormat="1" ht="15.75" customHeight="1">
      <c r="A365" s="364">
        <v>2130502</v>
      </c>
      <c r="B365" s="368" t="s">
        <v>198</v>
      </c>
      <c r="C365" s="366">
        <v>90</v>
      </c>
      <c r="D365" s="363"/>
      <c r="E365" s="369"/>
    </row>
    <row r="366" spans="1:5" s="344" customFormat="1" ht="15.75" customHeight="1">
      <c r="A366" s="364">
        <v>21307</v>
      </c>
      <c r="B366" s="367" t="s">
        <v>473</v>
      </c>
      <c r="C366" s="366">
        <f aca="true" t="shared" si="1" ref="C366:C370">C367</f>
        <v>25</v>
      </c>
      <c r="D366" s="363"/>
      <c r="E366" s="369"/>
    </row>
    <row r="367" spans="1:5" s="344" customFormat="1" ht="15.75" customHeight="1">
      <c r="A367" s="364">
        <v>2130799</v>
      </c>
      <c r="B367" s="368" t="s">
        <v>474</v>
      </c>
      <c r="C367" s="366">
        <v>25</v>
      </c>
      <c r="D367" s="363"/>
      <c r="E367" s="369"/>
    </row>
    <row r="368" spans="1:5" s="344" customFormat="1" ht="15.75" customHeight="1">
      <c r="A368" s="364">
        <v>21308</v>
      </c>
      <c r="B368" s="367" t="s">
        <v>475</v>
      </c>
      <c r="C368" s="366">
        <f t="shared" si="1"/>
        <v>119</v>
      </c>
      <c r="D368" s="363"/>
      <c r="E368" s="369"/>
    </row>
    <row r="369" spans="1:5" s="344" customFormat="1" ht="15.75" customHeight="1">
      <c r="A369" s="364">
        <v>2130804</v>
      </c>
      <c r="B369" s="368" t="s">
        <v>476</v>
      </c>
      <c r="C369" s="366">
        <v>119</v>
      </c>
      <c r="D369" s="363"/>
      <c r="E369" s="369"/>
    </row>
    <row r="370" spans="1:5" s="344" customFormat="1" ht="15.75" customHeight="1">
      <c r="A370" s="364">
        <v>21399</v>
      </c>
      <c r="B370" s="367" t="s">
        <v>477</v>
      </c>
      <c r="C370" s="366">
        <f t="shared" si="1"/>
        <v>1100</v>
      </c>
      <c r="D370" s="363"/>
      <c r="E370" s="369"/>
    </row>
    <row r="371" spans="1:5" s="344" customFormat="1" ht="15.75" customHeight="1">
      <c r="A371" s="364">
        <v>2139999</v>
      </c>
      <c r="B371" s="368" t="s">
        <v>477</v>
      </c>
      <c r="C371" s="366">
        <v>1100</v>
      </c>
      <c r="D371" s="363"/>
      <c r="E371" s="369"/>
    </row>
    <row r="372" spans="1:5" s="344" customFormat="1" ht="15.75" customHeight="1">
      <c r="A372" s="364">
        <v>214</v>
      </c>
      <c r="B372" s="365" t="s">
        <v>478</v>
      </c>
      <c r="C372" s="366">
        <f>C373+C381+C383</f>
        <v>10131</v>
      </c>
      <c r="D372" s="363"/>
      <c r="E372" s="369"/>
    </row>
    <row r="373" spans="1:5" s="344" customFormat="1" ht="15.75" customHeight="1">
      <c r="A373" s="364">
        <v>21401</v>
      </c>
      <c r="B373" s="367" t="s">
        <v>479</v>
      </c>
      <c r="C373" s="366">
        <f>SUM(C374:C380)</f>
        <v>9561</v>
      </c>
      <c r="D373" s="363"/>
      <c r="E373" s="369"/>
    </row>
    <row r="374" spans="1:5" s="344" customFormat="1" ht="15.75" customHeight="1">
      <c r="A374" s="364">
        <v>2140101</v>
      </c>
      <c r="B374" s="368" t="s">
        <v>197</v>
      </c>
      <c r="C374" s="366">
        <v>1493</v>
      </c>
      <c r="D374" s="363"/>
      <c r="E374" s="369"/>
    </row>
    <row r="375" spans="1:5" s="344" customFormat="1" ht="15.75" customHeight="1">
      <c r="A375" s="364">
        <v>2140102</v>
      </c>
      <c r="B375" s="368" t="s">
        <v>198</v>
      </c>
      <c r="C375" s="366">
        <v>152</v>
      </c>
      <c r="D375" s="363"/>
      <c r="E375" s="369"/>
    </row>
    <row r="376" spans="1:5" s="344" customFormat="1" ht="15.75" customHeight="1">
      <c r="A376" s="364">
        <v>2140104</v>
      </c>
      <c r="B376" s="368" t="s">
        <v>480</v>
      </c>
      <c r="C376" s="366">
        <v>4826</v>
      </c>
      <c r="D376" s="363"/>
      <c r="E376" s="369"/>
    </row>
    <row r="377" spans="1:5" s="344" customFormat="1" ht="15.75" customHeight="1">
      <c r="A377" s="364">
        <v>2140110</v>
      </c>
      <c r="B377" s="368" t="s">
        <v>481</v>
      </c>
      <c r="C377" s="366">
        <v>1119</v>
      </c>
      <c r="D377" s="363"/>
      <c r="E377" s="369"/>
    </row>
    <row r="378" spans="1:5" s="344" customFormat="1" ht="15.75" customHeight="1">
      <c r="A378" s="364">
        <v>2140112</v>
      </c>
      <c r="B378" s="368" t="s">
        <v>482</v>
      </c>
      <c r="C378" s="366">
        <v>1822</v>
      </c>
      <c r="D378" s="363"/>
      <c r="E378" s="369"/>
    </row>
    <row r="379" spans="1:5" s="344" customFormat="1" ht="15.75" customHeight="1">
      <c r="A379" s="364">
        <v>2140136</v>
      </c>
      <c r="B379" s="368" t="s">
        <v>483</v>
      </c>
      <c r="C379" s="366">
        <v>80</v>
      </c>
      <c r="D379" s="363"/>
      <c r="E379" s="369"/>
    </row>
    <row r="380" spans="1:5" s="344" customFormat="1" ht="15.75" customHeight="1">
      <c r="A380" s="364">
        <v>2140199</v>
      </c>
      <c r="B380" s="368" t="s">
        <v>484</v>
      </c>
      <c r="C380" s="366">
        <v>69</v>
      </c>
      <c r="D380" s="363"/>
      <c r="E380" s="369"/>
    </row>
    <row r="381" spans="1:5" s="344" customFormat="1" ht="15.75" customHeight="1">
      <c r="A381" s="364">
        <v>21405</v>
      </c>
      <c r="B381" s="367" t="s">
        <v>485</v>
      </c>
      <c r="C381" s="366">
        <f aca="true" t="shared" si="2" ref="C381:C386">C382</f>
        <v>7</v>
      </c>
      <c r="D381" s="363"/>
      <c r="E381" s="369"/>
    </row>
    <row r="382" spans="1:5" s="344" customFormat="1" ht="15.75" customHeight="1">
      <c r="A382" s="364">
        <v>2140504</v>
      </c>
      <c r="B382" s="368" t="s">
        <v>486</v>
      </c>
      <c r="C382" s="366">
        <v>7</v>
      </c>
      <c r="D382" s="363"/>
      <c r="E382" s="369"/>
    </row>
    <row r="383" spans="1:5" s="344" customFormat="1" ht="15.75" customHeight="1">
      <c r="A383" s="364">
        <v>21499</v>
      </c>
      <c r="B383" s="367" t="s">
        <v>487</v>
      </c>
      <c r="C383" s="366">
        <f t="shared" si="2"/>
        <v>563</v>
      </c>
      <c r="D383" s="363"/>
      <c r="E383" s="369"/>
    </row>
    <row r="384" spans="1:5" s="344" customFormat="1" ht="15.75" customHeight="1">
      <c r="A384" s="364">
        <v>2149999</v>
      </c>
      <c r="B384" s="368" t="s">
        <v>487</v>
      </c>
      <c r="C384" s="366">
        <v>563</v>
      </c>
      <c r="D384" s="363"/>
      <c r="E384" s="369"/>
    </row>
    <row r="385" spans="1:5" s="344" customFormat="1" ht="15.75" customHeight="1">
      <c r="A385" s="364">
        <v>215</v>
      </c>
      <c r="B385" s="365" t="s">
        <v>488</v>
      </c>
      <c r="C385" s="366">
        <f>C386+C388+C391+C394</f>
        <v>8954</v>
      </c>
      <c r="D385" s="363"/>
      <c r="E385" s="369"/>
    </row>
    <row r="386" spans="1:5" s="344" customFormat="1" ht="15.75" customHeight="1">
      <c r="A386" s="364">
        <v>21502</v>
      </c>
      <c r="B386" s="367" t="s">
        <v>489</v>
      </c>
      <c r="C386" s="366">
        <f t="shared" si="2"/>
        <v>1550</v>
      </c>
      <c r="D386" s="363"/>
      <c r="E386" s="369"/>
    </row>
    <row r="387" spans="1:5" s="344" customFormat="1" ht="15.75" customHeight="1">
      <c r="A387" s="364">
        <v>2150299</v>
      </c>
      <c r="B387" s="368" t="s">
        <v>490</v>
      </c>
      <c r="C387" s="366">
        <v>1550</v>
      </c>
      <c r="D387" s="363"/>
      <c r="E387" s="369"/>
    </row>
    <row r="388" spans="1:5" s="344" customFormat="1" ht="15.75" customHeight="1">
      <c r="A388" s="364">
        <v>21505</v>
      </c>
      <c r="B388" s="367" t="s">
        <v>491</v>
      </c>
      <c r="C388" s="366">
        <f>C389+C390</f>
        <v>570</v>
      </c>
      <c r="D388" s="363"/>
      <c r="E388" s="369"/>
    </row>
    <row r="389" spans="1:5" s="344" customFormat="1" ht="15.75" customHeight="1">
      <c r="A389" s="364">
        <v>2150501</v>
      </c>
      <c r="B389" s="368" t="s">
        <v>197</v>
      </c>
      <c r="C389" s="366">
        <v>516</v>
      </c>
      <c r="D389" s="363"/>
      <c r="E389" s="369"/>
    </row>
    <row r="390" spans="1:5" s="344" customFormat="1" ht="15.75" customHeight="1">
      <c r="A390" s="364">
        <v>2150502</v>
      </c>
      <c r="B390" s="368" t="s">
        <v>198</v>
      </c>
      <c r="C390" s="366">
        <v>54</v>
      </c>
      <c r="D390" s="363"/>
      <c r="E390" s="369"/>
    </row>
    <row r="391" spans="1:5" s="344" customFormat="1" ht="15.75" customHeight="1">
      <c r="A391" s="364">
        <v>21507</v>
      </c>
      <c r="B391" s="367" t="s">
        <v>492</v>
      </c>
      <c r="C391" s="366">
        <f>C392+C393</f>
        <v>302</v>
      </c>
      <c r="D391" s="363"/>
      <c r="E391" s="369"/>
    </row>
    <row r="392" spans="1:5" s="344" customFormat="1" ht="15.75" customHeight="1">
      <c r="A392" s="364">
        <v>2150701</v>
      </c>
      <c r="B392" s="368" t="s">
        <v>197</v>
      </c>
      <c r="C392" s="366">
        <v>293</v>
      </c>
      <c r="D392" s="363"/>
      <c r="E392" s="369"/>
    </row>
    <row r="393" spans="1:5" s="344" customFormat="1" ht="15.75" customHeight="1">
      <c r="A393" s="364">
        <v>2150702</v>
      </c>
      <c r="B393" s="368" t="s">
        <v>198</v>
      </c>
      <c r="C393" s="366">
        <v>9</v>
      </c>
      <c r="D393" s="363"/>
      <c r="E393" s="369"/>
    </row>
    <row r="394" spans="1:5" s="344" customFormat="1" ht="15.75" customHeight="1">
      <c r="A394" s="364">
        <v>21508</v>
      </c>
      <c r="B394" s="367" t="s">
        <v>493</v>
      </c>
      <c r="C394" s="366">
        <f>C395</f>
        <v>6532</v>
      </c>
      <c r="D394" s="363"/>
      <c r="E394" s="369"/>
    </row>
    <row r="395" spans="1:5" s="344" customFormat="1" ht="15.75" customHeight="1">
      <c r="A395" s="364">
        <v>2150805</v>
      </c>
      <c r="B395" s="368" t="s">
        <v>494</v>
      </c>
      <c r="C395" s="366">
        <v>6532</v>
      </c>
      <c r="D395" s="363"/>
      <c r="E395" s="369"/>
    </row>
    <row r="396" spans="1:5" s="344" customFormat="1" ht="15.75" customHeight="1">
      <c r="A396" s="364">
        <v>216</v>
      </c>
      <c r="B396" s="365" t="s">
        <v>495</v>
      </c>
      <c r="C396" s="366">
        <f>C397+C402+C404</f>
        <v>3257</v>
      </c>
      <c r="D396" s="363"/>
      <c r="E396" s="369"/>
    </row>
    <row r="397" spans="1:5" s="344" customFormat="1" ht="15.75" customHeight="1">
      <c r="A397" s="364">
        <v>21602</v>
      </c>
      <c r="B397" s="367" t="s">
        <v>496</v>
      </c>
      <c r="C397" s="366">
        <f>SUM(C398:C401)</f>
        <v>1319</v>
      </c>
      <c r="D397" s="363"/>
      <c r="E397" s="369"/>
    </row>
    <row r="398" spans="1:5" s="344" customFormat="1" ht="15.75" customHeight="1">
      <c r="A398" s="364">
        <v>2160201</v>
      </c>
      <c r="B398" s="368" t="s">
        <v>197</v>
      </c>
      <c r="C398" s="366">
        <v>624</v>
      </c>
      <c r="D398" s="363"/>
      <c r="E398" s="369"/>
    </row>
    <row r="399" spans="1:5" s="344" customFormat="1" ht="15.75" customHeight="1">
      <c r="A399" s="364">
        <v>2160202</v>
      </c>
      <c r="B399" s="368" t="s">
        <v>198</v>
      </c>
      <c r="C399" s="366">
        <v>67</v>
      </c>
      <c r="D399" s="363"/>
      <c r="E399" s="369"/>
    </row>
    <row r="400" spans="1:5" s="344" customFormat="1" ht="15.75" customHeight="1">
      <c r="A400" s="364">
        <v>2160250</v>
      </c>
      <c r="B400" s="368" t="s">
        <v>212</v>
      </c>
      <c r="C400" s="366">
        <v>28</v>
      </c>
      <c r="D400" s="363"/>
      <c r="E400" s="369"/>
    </row>
    <row r="401" spans="1:5" s="344" customFormat="1" ht="15.75" customHeight="1">
      <c r="A401" s="364">
        <v>2160299</v>
      </c>
      <c r="B401" s="368" t="s">
        <v>497</v>
      </c>
      <c r="C401" s="366">
        <v>600</v>
      </c>
      <c r="D401" s="363"/>
      <c r="E401" s="369"/>
    </row>
    <row r="402" spans="1:5" s="344" customFormat="1" ht="15.75" customHeight="1">
      <c r="A402" s="364">
        <v>21606</v>
      </c>
      <c r="B402" s="367" t="s">
        <v>498</v>
      </c>
      <c r="C402" s="366">
        <f aca="true" t="shared" si="3" ref="C402:C407">C403</f>
        <v>830</v>
      </c>
      <c r="D402" s="363"/>
      <c r="E402" s="369"/>
    </row>
    <row r="403" spans="1:5" s="344" customFormat="1" ht="15.75" customHeight="1">
      <c r="A403" s="364">
        <v>2160699</v>
      </c>
      <c r="B403" s="368" t="s">
        <v>499</v>
      </c>
      <c r="C403" s="366">
        <v>830</v>
      </c>
      <c r="D403" s="363"/>
      <c r="E403" s="369"/>
    </row>
    <row r="404" spans="1:5" s="344" customFormat="1" ht="15.75" customHeight="1">
      <c r="A404" s="364">
        <v>21699</v>
      </c>
      <c r="B404" s="367" t="s">
        <v>500</v>
      </c>
      <c r="C404" s="366">
        <f t="shared" si="3"/>
        <v>1108</v>
      </c>
      <c r="D404" s="363"/>
      <c r="E404" s="369"/>
    </row>
    <row r="405" spans="1:5" s="344" customFormat="1" ht="15.75" customHeight="1">
      <c r="A405" s="364">
        <v>2169999</v>
      </c>
      <c r="B405" s="368" t="s">
        <v>500</v>
      </c>
      <c r="C405" s="366">
        <v>1108</v>
      </c>
      <c r="D405" s="363"/>
      <c r="E405" s="369"/>
    </row>
    <row r="406" spans="1:5" s="344" customFormat="1" ht="15.75" customHeight="1">
      <c r="A406" s="364">
        <v>217</v>
      </c>
      <c r="B406" s="365" t="s">
        <v>501</v>
      </c>
      <c r="C406" s="366">
        <f t="shared" si="3"/>
        <v>10</v>
      </c>
      <c r="D406" s="363"/>
      <c r="E406" s="369"/>
    </row>
    <row r="407" spans="1:5" s="344" customFormat="1" ht="15.75" customHeight="1">
      <c r="A407" s="364">
        <v>21799</v>
      </c>
      <c r="B407" s="367" t="s">
        <v>502</v>
      </c>
      <c r="C407" s="366">
        <f t="shared" si="3"/>
        <v>10</v>
      </c>
      <c r="D407" s="363"/>
      <c r="E407" s="369"/>
    </row>
    <row r="408" spans="1:5" s="344" customFormat="1" ht="15.75" customHeight="1">
      <c r="A408" s="364">
        <v>2179999</v>
      </c>
      <c r="B408" s="368" t="s">
        <v>502</v>
      </c>
      <c r="C408" s="366">
        <v>10</v>
      </c>
      <c r="D408" s="363"/>
      <c r="E408" s="369"/>
    </row>
    <row r="409" spans="1:5" s="344" customFormat="1" ht="15.75" customHeight="1">
      <c r="A409" s="364">
        <v>219</v>
      </c>
      <c r="B409" s="365" t="s">
        <v>503</v>
      </c>
      <c r="C409" s="366">
        <f>C410</f>
        <v>140</v>
      </c>
      <c r="D409" s="363"/>
      <c r="E409" s="369"/>
    </row>
    <row r="410" spans="1:5" s="344" customFormat="1" ht="15.75" customHeight="1">
      <c r="A410" s="364">
        <v>21901</v>
      </c>
      <c r="B410" s="367" t="s">
        <v>504</v>
      </c>
      <c r="C410" s="366">
        <f>C411</f>
        <v>140</v>
      </c>
      <c r="D410" s="363"/>
      <c r="E410" s="369"/>
    </row>
    <row r="411" spans="1:5" s="344" customFormat="1" ht="15.75" customHeight="1">
      <c r="A411" s="364">
        <v>21901</v>
      </c>
      <c r="B411" s="367" t="s">
        <v>504</v>
      </c>
      <c r="C411" s="366">
        <v>140</v>
      </c>
      <c r="D411" s="363"/>
      <c r="E411" s="369"/>
    </row>
    <row r="412" spans="1:5" s="344" customFormat="1" ht="15.75" customHeight="1">
      <c r="A412" s="364">
        <v>220</v>
      </c>
      <c r="B412" s="365" t="s">
        <v>505</v>
      </c>
      <c r="C412" s="366">
        <f>C413+C418</f>
        <v>2288</v>
      </c>
      <c r="D412" s="363"/>
      <c r="E412" s="369"/>
    </row>
    <row r="413" spans="1:5" s="344" customFormat="1" ht="15.75" customHeight="1">
      <c r="A413" s="364">
        <v>22001</v>
      </c>
      <c r="B413" s="367" t="s">
        <v>506</v>
      </c>
      <c r="C413" s="366">
        <f>SUM(C414:C417)</f>
        <v>2103</v>
      </c>
      <c r="D413" s="363"/>
      <c r="E413" s="369"/>
    </row>
    <row r="414" spans="1:5" s="344" customFormat="1" ht="15.75" customHeight="1">
      <c r="A414" s="364">
        <v>2200101</v>
      </c>
      <c r="B414" s="368" t="s">
        <v>197</v>
      </c>
      <c r="C414" s="366">
        <v>727</v>
      </c>
      <c r="D414" s="363"/>
      <c r="E414" s="369"/>
    </row>
    <row r="415" spans="1:5" s="344" customFormat="1" ht="15.75" customHeight="1">
      <c r="A415" s="364">
        <v>2200129</v>
      </c>
      <c r="B415" s="368" t="s">
        <v>507</v>
      </c>
      <c r="C415" s="366">
        <v>19</v>
      </c>
      <c r="D415" s="363"/>
      <c r="E415" s="369"/>
    </row>
    <row r="416" spans="1:5" s="344" customFormat="1" ht="15.75" customHeight="1">
      <c r="A416" s="364">
        <v>2200150</v>
      </c>
      <c r="B416" s="368" t="s">
        <v>212</v>
      </c>
      <c r="C416" s="366">
        <v>1265</v>
      </c>
      <c r="D416" s="363"/>
      <c r="E416" s="369"/>
    </row>
    <row r="417" spans="1:5" s="344" customFormat="1" ht="15.75" customHeight="1">
      <c r="A417" s="364">
        <v>2200199</v>
      </c>
      <c r="B417" s="368" t="s">
        <v>508</v>
      </c>
      <c r="C417" s="366">
        <v>92</v>
      </c>
      <c r="D417" s="363"/>
      <c r="E417" s="369"/>
    </row>
    <row r="418" spans="1:5" s="344" customFormat="1" ht="15.75" customHeight="1">
      <c r="A418" s="364">
        <v>22005</v>
      </c>
      <c r="B418" s="367" t="s">
        <v>509</v>
      </c>
      <c r="C418" s="366">
        <f>SUM(C419:C420)</f>
        <v>185</v>
      </c>
      <c r="D418" s="363"/>
      <c r="E418" s="369"/>
    </row>
    <row r="419" spans="1:5" s="344" customFormat="1" ht="15.75" customHeight="1">
      <c r="A419" s="364">
        <v>2200510</v>
      </c>
      <c r="B419" s="368" t="s">
        <v>510</v>
      </c>
      <c r="C419" s="366">
        <v>80</v>
      </c>
      <c r="D419" s="363"/>
      <c r="E419" s="369"/>
    </row>
    <row r="420" spans="1:5" s="344" customFormat="1" ht="15.75" customHeight="1">
      <c r="A420" s="364">
        <v>2200599</v>
      </c>
      <c r="B420" s="368" t="s">
        <v>511</v>
      </c>
      <c r="C420" s="366">
        <v>105</v>
      </c>
      <c r="D420" s="363"/>
      <c r="E420" s="369"/>
    </row>
    <row r="421" spans="1:5" s="344" customFormat="1" ht="15.75" customHeight="1">
      <c r="A421" s="364">
        <v>221</v>
      </c>
      <c r="B421" s="365" t="s">
        <v>512</v>
      </c>
      <c r="C421" s="366">
        <f>C422+C427+C430</f>
        <v>11246</v>
      </c>
      <c r="D421" s="363"/>
      <c r="E421" s="369"/>
    </row>
    <row r="422" spans="1:5" s="344" customFormat="1" ht="15.75" customHeight="1">
      <c r="A422" s="364">
        <v>22101</v>
      </c>
      <c r="B422" s="367" t="s">
        <v>513</v>
      </c>
      <c r="C422" s="366">
        <f>SUM(C423:C426)</f>
        <v>4809</v>
      </c>
      <c r="D422" s="363"/>
      <c r="E422" s="369"/>
    </row>
    <row r="423" spans="1:5" s="344" customFormat="1" ht="15.75" customHeight="1">
      <c r="A423" s="364">
        <v>2210106</v>
      </c>
      <c r="B423" s="368" t="s">
        <v>514</v>
      </c>
      <c r="C423" s="366">
        <v>467</v>
      </c>
      <c r="D423" s="363"/>
      <c r="E423" s="369"/>
    </row>
    <row r="424" spans="1:5" s="344" customFormat="1" ht="15.75" customHeight="1">
      <c r="A424" s="364">
        <v>2210107</v>
      </c>
      <c r="B424" s="368" t="s">
        <v>515</v>
      </c>
      <c r="C424" s="366">
        <v>292</v>
      </c>
      <c r="D424" s="363"/>
      <c r="E424" s="369"/>
    </row>
    <row r="425" spans="1:5" s="344" customFormat="1" ht="15.75" customHeight="1">
      <c r="A425" s="364">
        <v>2210108</v>
      </c>
      <c r="B425" s="368" t="s">
        <v>516</v>
      </c>
      <c r="C425" s="366">
        <v>3456</v>
      </c>
      <c r="D425" s="363"/>
      <c r="E425" s="369"/>
    </row>
    <row r="426" spans="1:5" s="344" customFormat="1" ht="15.75" customHeight="1">
      <c r="A426" s="364">
        <v>2210199</v>
      </c>
      <c r="B426" s="368" t="s">
        <v>517</v>
      </c>
      <c r="C426" s="366">
        <v>594</v>
      </c>
      <c r="D426" s="363"/>
      <c r="E426" s="369"/>
    </row>
    <row r="427" spans="1:5" s="344" customFormat="1" ht="15.75" customHeight="1">
      <c r="A427" s="364">
        <v>22102</v>
      </c>
      <c r="B427" s="367" t="s">
        <v>518</v>
      </c>
      <c r="C427" s="366">
        <f>SUM(C428:C429)</f>
        <v>5223</v>
      </c>
      <c r="D427" s="363"/>
      <c r="E427" s="369"/>
    </row>
    <row r="428" spans="1:5" s="344" customFormat="1" ht="15.75" customHeight="1">
      <c r="A428" s="364">
        <v>2210201</v>
      </c>
      <c r="B428" s="368" t="s">
        <v>519</v>
      </c>
      <c r="C428" s="366">
        <v>4207</v>
      </c>
      <c r="D428" s="363"/>
      <c r="E428" s="369"/>
    </row>
    <row r="429" spans="1:5" s="344" customFormat="1" ht="15.75" customHeight="1">
      <c r="A429" s="364">
        <v>2210202</v>
      </c>
      <c r="B429" s="368" t="s">
        <v>520</v>
      </c>
      <c r="C429" s="366">
        <v>1016</v>
      </c>
      <c r="D429" s="363"/>
      <c r="E429" s="369"/>
    </row>
    <row r="430" spans="1:5" s="344" customFormat="1" ht="15.75" customHeight="1">
      <c r="A430" s="364">
        <v>22103</v>
      </c>
      <c r="B430" s="367" t="s">
        <v>521</v>
      </c>
      <c r="C430" s="366">
        <f>SUM(C431)</f>
        <v>1214</v>
      </c>
      <c r="D430" s="363"/>
      <c r="E430" s="369"/>
    </row>
    <row r="431" spans="1:5" s="344" customFormat="1" ht="15.75" customHeight="1">
      <c r="A431" s="364">
        <v>2210302</v>
      </c>
      <c r="B431" s="368" t="s">
        <v>522</v>
      </c>
      <c r="C431" s="366">
        <v>1214</v>
      </c>
      <c r="D431" s="363"/>
      <c r="E431" s="369"/>
    </row>
    <row r="432" spans="1:5" s="344" customFormat="1" ht="15.75" customHeight="1">
      <c r="A432" s="364">
        <v>222</v>
      </c>
      <c r="B432" s="365" t="s">
        <v>523</v>
      </c>
      <c r="C432" s="366">
        <f>C433+C437</f>
        <v>343</v>
      </c>
      <c r="D432" s="363"/>
      <c r="E432" s="369"/>
    </row>
    <row r="433" spans="1:5" s="344" customFormat="1" ht="15.75" customHeight="1">
      <c r="A433" s="364">
        <v>22201</v>
      </c>
      <c r="B433" s="367" t="s">
        <v>524</v>
      </c>
      <c r="C433" s="366">
        <f>SUM(C434:C436)</f>
        <v>25</v>
      </c>
      <c r="D433" s="363"/>
      <c r="E433" s="369"/>
    </row>
    <row r="434" spans="1:5" s="344" customFormat="1" ht="15.75" customHeight="1">
      <c r="A434" s="364">
        <v>2220102</v>
      </c>
      <c r="B434" s="368" t="s">
        <v>198</v>
      </c>
      <c r="C434" s="366">
        <v>3</v>
      </c>
      <c r="D434" s="363"/>
      <c r="E434" s="369"/>
    </row>
    <row r="435" spans="1:5" s="344" customFormat="1" ht="15.75" customHeight="1">
      <c r="A435" s="364">
        <v>2220112</v>
      </c>
      <c r="B435" s="368" t="s">
        <v>525</v>
      </c>
      <c r="C435" s="366">
        <v>5</v>
      </c>
      <c r="D435" s="363"/>
      <c r="E435" s="369"/>
    </row>
    <row r="436" spans="1:5" s="344" customFormat="1" ht="15.75" customHeight="1">
      <c r="A436" s="364">
        <v>2220150</v>
      </c>
      <c r="B436" s="368" t="s">
        <v>212</v>
      </c>
      <c r="C436" s="366">
        <v>17</v>
      </c>
      <c r="D436" s="363"/>
      <c r="E436" s="369"/>
    </row>
    <row r="437" spans="1:5" s="344" customFormat="1" ht="15.75" customHeight="1">
      <c r="A437" s="364">
        <v>22204</v>
      </c>
      <c r="B437" s="367" t="s">
        <v>526</v>
      </c>
      <c r="C437" s="366">
        <f>SUM(C438:C439)</f>
        <v>318</v>
      </c>
      <c r="D437" s="363"/>
      <c r="E437" s="369"/>
    </row>
    <row r="438" spans="1:5" s="344" customFormat="1" ht="15.75" customHeight="1">
      <c r="A438" s="364">
        <v>2220401</v>
      </c>
      <c r="B438" s="368" t="s">
        <v>527</v>
      </c>
      <c r="C438" s="366">
        <v>295</v>
      </c>
      <c r="D438" s="363"/>
      <c r="E438" s="369"/>
    </row>
    <row r="439" spans="1:5" s="344" customFormat="1" ht="15.75" customHeight="1">
      <c r="A439" s="364">
        <v>2220403</v>
      </c>
      <c r="B439" s="368" t="s">
        <v>528</v>
      </c>
      <c r="C439" s="366">
        <v>23</v>
      </c>
      <c r="D439" s="363"/>
      <c r="E439" s="369"/>
    </row>
    <row r="440" spans="1:5" s="344" customFormat="1" ht="15.75" customHeight="1">
      <c r="A440" s="364">
        <v>224</v>
      </c>
      <c r="B440" s="365" t="s">
        <v>529</v>
      </c>
      <c r="C440" s="366">
        <f>C441+C448+C451+C453</f>
        <v>3616</v>
      </c>
      <c r="D440" s="363"/>
      <c r="E440" s="369"/>
    </row>
    <row r="441" spans="1:5" s="344" customFormat="1" ht="15.75" customHeight="1">
      <c r="A441" s="364">
        <v>22401</v>
      </c>
      <c r="B441" s="367" t="s">
        <v>530</v>
      </c>
      <c r="C441" s="366">
        <f>SUM(C442:C447)</f>
        <v>1265</v>
      </c>
      <c r="D441" s="363"/>
      <c r="E441" s="369"/>
    </row>
    <row r="442" spans="1:5" s="344" customFormat="1" ht="15.75" customHeight="1">
      <c r="A442" s="364">
        <v>2240101</v>
      </c>
      <c r="B442" s="368" t="s">
        <v>197</v>
      </c>
      <c r="C442" s="366">
        <v>563</v>
      </c>
      <c r="D442" s="363"/>
      <c r="E442" s="369"/>
    </row>
    <row r="443" spans="1:5" s="344" customFormat="1" ht="15.75" customHeight="1">
      <c r="A443" s="364">
        <v>2240102</v>
      </c>
      <c r="B443" s="368" t="s">
        <v>198</v>
      </c>
      <c r="C443" s="366">
        <v>60</v>
      </c>
      <c r="D443" s="363"/>
      <c r="E443" s="369"/>
    </row>
    <row r="444" spans="1:5" s="344" customFormat="1" ht="15.75" customHeight="1">
      <c r="A444" s="364">
        <v>2240104</v>
      </c>
      <c r="B444" s="368" t="s">
        <v>531</v>
      </c>
      <c r="C444" s="366">
        <v>435</v>
      </c>
      <c r="D444" s="363"/>
      <c r="E444" s="369"/>
    </row>
    <row r="445" spans="1:5" s="344" customFormat="1" ht="15.75" customHeight="1">
      <c r="A445" s="364">
        <v>2240106</v>
      </c>
      <c r="B445" s="368" t="s">
        <v>532</v>
      </c>
      <c r="C445" s="366">
        <v>10</v>
      </c>
      <c r="D445" s="363"/>
      <c r="E445" s="369"/>
    </row>
    <row r="446" spans="1:5" s="344" customFormat="1" ht="15.75" customHeight="1">
      <c r="A446" s="364">
        <v>2240109</v>
      </c>
      <c r="B446" s="368" t="s">
        <v>533</v>
      </c>
      <c r="C446" s="366">
        <v>93</v>
      </c>
      <c r="D446" s="363"/>
      <c r="E446" s="369"/>
    </row>
    <row r="447" spans="1:5" s="344" customFormat="1" ht="15.75" customHeight="1">
      <c r="A447" s="364">
        <v>2240150</v>
      </c>
      <c r="B447" s="368" t="s">
        <v>212</v>
      </c>
      <c r="C447" s="366">
        <v>104</v>
      </c>
      <c r="D447" s="363"/>
      <c r="E447" s="369"/>
    </row>
    <row r="448" spans="1:5" s="344" customFormat="1" ht="15.75" customHeight="1">
      <c r="A448" s="364">
        <v>22402</v>
      </c>
      <c r="B448" s="367" t="s">
        <v>534</v>
      </c>
      <c r="C448" s="366">
        <f>SUM(C449:C450)</f>
        <v>1745</v>
      </c>
      <c r="D448" s="363"/>
      <c r="E448" s="369"/>
    </row>
    <row r="449" spans="1:5" s="344" customFormat="1" ht="15.75" customHeight="1">
      <c r="A449" s="364">
        <v>2240201</v>
      </c>
      <c r="B449" s="368" t="s">
        <v>197</v>
      </c>
      <c r="C449" s="366">
        <v>1465</v>
      </c>
      <c r="D449" s="363"/>
      <c r="E449" s="369"/>
    </row>
    <row r="450" spans="1:5" s="344" customFormat="1" ht="15.75" customHeight="1">
      <c r="A450" s="364">
        <v>2240204</v>
      </c>
      <c r="B450" s="368" t="s">
        <v>535</v>
      </c>
      <c r="C450" s="366">
        <v>280</v>
      </c>
      <c r="D450" s="363"/>
      <c r="E450" s="369"/>
    </row>
    <row r="451" spans="1:5" s="344" customFormat="1" ht="15.75" customHeight="1">
      <c r="A451" s="364">
        <v>22406</v>
      </c>
      <c r="B451" s="367" t="s">
        <v>536</v>
      </c>
      <c r="C451" s="366">
        <f aca="true" t="shared" si="4" ref="C451:C456">C452</f>
        <v>556</v>
      </c>
      <c r="D451" s="363"/>
      <c r="E451" s="369"/>
    </row>
    <row r="452" spans="1:5" s="344" customFormat="1" ht="15.75" customHeight="1">
      <c r="A452" s="364">
        <v>2240601</v>
      </c>
      <c r="B452" s="368" t="s">
        <v>537</v>
      </c>
      <c r="C452" s="366">
        <v>556</v>
      </c>
      <c r="D452" s="363"/>
      <c r="E452" s="369"/>
    </row>
    <row r="453" spans="1:5" s="344" customFormat="1" ht="15.75" customHeight="1">
      <c r="A453" s="364">
        <v>22407</v>
      </c>
      <c r="B453" s="367" t="s">
        <v>538</v>
      </c>
      <c r="C453" s="366">
        <f t="shared" si="4"/>
        <v>50</v>
      </c>
      <c r="D453" s="363"/>
      <c r="E453" s="369"/>
    </row>
    <row r="454" spans="1:5" s="344" customFormat="1" ht="15.75" customHeight="1">
      <c r="A454" s="364">
        <v>2240703</v>
      </c>
      <c r="B454" s="368" t="s">
        <v>539</v>
      </c>
      <c r="C454" s="366">
        <v>50</v>
      </c>
      <c r="D454" s="363"/>
      <c r="E454" s="369"/>
    </row>
    <row r="455" spans="1:5" s="344" customFormat="1" ht="15.75" customHeight="1">
      <c r="A455" s="364">
        <v>227</v>
      </c>
      <c r="B455" s="365" t="s">
        <v>540</v>
      </c>
      <c r="C455" s="366">
        <f t="shared" si="4"/>
        <v>3000</v>
      </c>
      <c r="D455" s="363"/>
      <c r="E455" s="369"/>
    </row>
    <row r="456" spans="1:5" s="344" customFormat="1" ht="15.75" customHeight="1">
      <c r="A456" s="364">
        <v>227</v>
      </c>
      <c r="B456" s="365" t="s">
        <v>540</v>
      </c>
      <c r="C456" s="366">
        <f t="shared" si="4"/>
        <v>3000</v>
      </c>
      <c r="D456" s="363"/>
      <c r="E456" s="369"/>
    </row>
    <row r="457" spans="1:5" s="344" customFormat="1" ht="15.75" customHeight="1">
      <c r="A457" s="364">
        <v>227</v>
      </c>
      <c r="B457" s="365" t="s">
        <v>540</v>
      </c>
      <c r="C457" s="366">
        <v>3000</v>
      </c>
      <c r="D457" s="363"/>
      <c r="E457" s="369"/>
    </row>
    <row r="458" spans="1:5" s="344" customFormat="1" ht="15.75" customHeight="1">
      <c r="A458" s="364">
        <v>229</v>
      </c>
      <c r="B458" s="365" t="s">
        <v>541</v>
      </c>
      <c r="C458" s="366">
        <f>C459+C461</f>
        <v>19679</v>
      </c>
      <c r="D458" s="363"/>
      <c r="E458" s="369"/>
    </row>
    <row r="459" spans="1:5" s="344" customFormat="1" ht="15.75" customHeight="1">
      <c r="A459" s="364">
        <v>22902</v>
      </c>
      <c r="B459" s="367" t="s">
        <v>542</v>
      </c>
      <c r="C459" s="366">
        <f aca="true" t="shared" si="5" ref="C459:C464">C460</f>
        <v>19234</v>
      </c>
      <c r="D459" s="363"/>
      <c r="E459" s="369"/>
    </row>
    <row r="460" spans="1:5" s="344" customFormat="1" ht="15.75" customHeight="1">
      <c r="A460" s="364">
        <v>2290201</v>
      </c>
      <c r="B460" s="368" t="s">
        <v>542</v>
      </c>
      <c r="C460" s="366">
        <v>19234</v>
      </c>
      <c r="D460" s="363"/>
      <c r="E460" s="369"/>
    </row>
    <row r="461" spans="1:5" s="344" customFormat="1" ht="15.75" customHeight="1">
      <c r="A461" s="364">
        <v>22999</v>
      </c>
      <c r="B461" s="367" t="s">
        <v>541</v>
      </c>
      <c r="C461" s="366">
        <f t="shared" si="5"/>
        <v>445</v>
      </c>
      <c r="D461" s="363"/>
      <c r="E461" s="369"/>
    </row>
    <row r="462" spans="1:5" s="344" customFormat="1" ht="15.75" customHeight="1">
      <c r="A462" s="364">
        <v>2299999</v>
      </c>
      <c r="B462" s="368" t="s">
        <v>541</v>
      </c>
      <c r="C462" s="366">
        <v>445</v>
      </c>
      <c r="D462" s="363"/>
      <c r="E462" s="369"/>
    </row>
    <row r="463" spans="1:5" s="344" customFormat="1" ht="15.75" customHeight="1">
      <c r="A463" s="364">
        <v>232</v>
      </c>
      <c r="B463" s="365" t="s">
        <v>543</v>
      </c>
      <c r="C463" s="366">
        <f t="shared" si="5"/>
        <v>7228</v>
      </c>
      <c r="D463" s="363"/>
      <c r="E463" s="369"/>
    </row>
    <row r="464" spans="1:5" s="344" customFormat="1" ht="15.75" customHeight="1">
      <c r="A464" s="364">
        <v>23203</v>
      </c>
      <c r="B464" s="367" t="s">
        <v>544</v>
      </c>
      <c r="C464" s="366">
        <f t="shared" si="5"/>
        <v>7228</v>
      </c>
      <c r="D464" s="363"/>
      <c r="E464" s="369"/>
    </row>
    <row r="465" spans="1:5" s="344" customFormat="1" ht="15.75" customHeight="1">
      <c r="A465" s="364">
        <v>2320301</v>
      </c>
      <c r="B465" s="368" t="s">
        <v>545</v>
      </c>
      <c r="C465" s="366">
        <v>7228</v>
      </c>
      <c r="D465" s="363"/>
      <c r="E465" s="369"/>
    </row>
    <row r="466" spans="1:5" s="344" customFormat="1" ht="15.75" customHeight="1">
      <c r="A466" s="364">
        <v>233</v>
      </c>
      <c r="B466" s="365" t="s">
        <v>546</v>
      </c>
      <c r="C466" s="366">
        <f>C467</f>
        <v>50</v>
      </c>
      <c r="D466" s="363"/>
      <c r="E466" s="369"/>
    </row>
    <row r="467" spans="1:5" s="344" customFormat="1" ht="15.75" customHeight="1">
      <c r="A467" s="364">
        <v>23303</v>
      </c>
      <c r="B467" s="367" t="s">
        <v>547</v>
      </c>
      <c r="C467" s="366">
        <f>C468</f>
        <v>50</v>
      </c>
      <c r="D467" s="363"/>
      <c r="E467" s="369"/>
    </row>
    <row r="468" spans="1:5" s="344" customFormat="1" ht="15.75" customHeight="1">
      <c r="A468" s="364">
        <v>23303</v>
      </c>
      <c r="B468" s="367" t="s">
        <v>547</v>
      </c>
      <c r="C468" s="366">
        <v>50</v>
      </c>
      <c r="D468" s="363"/>
      <c r="E468" s="369"/>
    </row>
    <row r="469" spans="1:5" s="344" customFormat="1" ht="15.75" customHeight="1">
      <c r="A469" s="360"/>
      <c r="B469" s="370"/>
      <c r="C469" s="366"/>
      <c r="D469" s="363"/>
      <c r="E469" s="369"/>
    </row>
    <row r="470" spans="1:5" s="344" customFormat="1" ht="15.75" customHeight="1">
      <c r="A470" s="371"/>
      <c r="B470" s="361" t="s">
        <v>548</v>
      </c>
      <c r="C470" s="362">
        <f>C471+C484</f>
        <v>84346</v>
      </c>
      <c r="D470" s="363"/>
      <c r="E470" s="369"/>
    </row>
    <row r="471" spans="1:5" s="344" customFormat="1" ht="15.75" customHeight="1">
      <c r="A471" s="360">
        <v>230</v>
      </c>
      <c r="B471" s="372" t="s">
        <v>74</v>
      </c>
      <c r="C471" s="366">
        <f>C472+C474+C480+C482</f>
        <v>61509</v>
      </c>
      <c r="D471" s="363">
        <f>D474+D480</f>
        <v>33933</v>
      </c>
      <c r="E471" s="369">
        <f>E474+E480</f>
        <v>0</v>
      </c>
    </row>
    <row r="472" spans="1:5" s="344" customFormat="1" ht="15.75" customHeight="1">
      <c r="A472" s="360">
        <v>23002</v>
      </c>
      <c r="B472" s="373" t="s">
        <v>549</v>
      </c>
      <c r="C472" s="366">
        <f>C473</f>
        <v>3900</v>
      </c>
      <c r="D472" s="363"/>
      <c r="E472" s="369"/>
    </row>
    <row r="473" spans="1:5" s="344" customFormat="1" ht="15.75" customHeight="1">
      <c r="A473" s="360">
        <v>2300227</v>
      </c>
      <c r="B473" s="373" t="s">
        <v>550</v>
      </c>
      <c r="C473" s="366">
        <v>3900</v>
      </c>
      <c r="D473" s="363"/>
      <c r="E473" s="369"/>
    </row>
    <row r="474" spans="1:5" s="344" customFormat="1" ht="15.75" customHeight="1">
      <c r="A474" s="360">
        <v>23003</v>
      </c>
      <c r="B474" s="373" t="s">
        <v>551</v>
      </c>
      <c r="C474" s="366">
        <v>9733</v>
      </c>
      <c r="D474" s="363">
        <f>SUM(D475:D479)</f>
        <v>9586</v>
      </c>
      <c r="E474" s="369">
        <f>SUM(E475:E479)</f>
        <v>0</v>
      </c>
    </row>
    <row r="475" spans="1:5" s="344" customFormat="1" ht="15.75" customHeight="1">
      <c r="A475" s="360">
        <v>2300304</v>
      </c>
      <c r="B475" s="373" t="s">
        <v>552</v>
      </c>
      <c r="C475" s="366">
        <v>734</v>
      </c>
      <c r="D475" s="363">
        <v>784</v>
      </c>
      <c r="E475" s="369">
        <v>0</v>
      </c>
    </row>
    <row r="476" spans="1:5" s="344" customFormat="1" ht="15.75" customHeight="1">
      <c r="A476" s="360">
        <v>2300308</v>
      </c>
      <c r="B476" s="373" t="s">
        <v>553</v>
      </c>
      <c r="C476" s="366">
        <v>1000</v>
      </c>
      <c r="D476" s="363">
        <v>1000</v>
      </c>
      <c r="E476" s="369">
        <v>0</v>
      </c>
    </row>
    <row r="477" spans="1:5" s="344" customFormat="1" ht="15.75" customHeight="1">
      <c r="A477" s="360">
        <v>2300312</v>
      </c>
      <c r="B477" s="373" t="s">
        <v>554</v>
      </c>
      <c r="C477" s="366">
        <v>2740</v>
      </c>
      <c r="D477" s="363">
        <v>2640</v>
      </c>
      <c r="E477" s="369">
        <v>0</v>
      </c>
    </row>
    <row r="478" spans="1:5" s="344" customFormat="1" ht="15.75" customHeight="1">
      <c r="A478" s="360">
        <v>2300313</v>
      </c>
      <c r="B478" s="373" t="s">
        <v>555</v>
      </c>
      <c r="C478" s="366">
        <v>4409</v>
      </c>
      <c r="D478" s="363">
        <v>409</v>
      </c>
      <c r="E478" s="369">
        <v>0</v>
      </c>
    </row>
    <row r="479" spans="1:5" s="344" customFormat="1" ht="15.75" customHeight="1">
      <c r="A479" s="360">
        <v>2300399</v>
      </c>
      <c r="B479" s="373" t="s">
        <v>556</v>
      </c>
      <c r="C479" s="366">
        <v>850</v>
      </c>
      <c r="D479" s="363">
        <v>4753</v>
      </c>
      <c r="E479" s="369">
        <v>0</v>
      </c>
    </row>
    <row r="480" spans="1:5" s="344" customFormat="1" ht="15.75" customHeight="1">
      <c r="A480" s="360">
        <v>23006</v>
      </c>
      <c r="B480" s="373" t="s">
        <v>557</v>
      </c>
      <c r="C480" s="366">
        <f aca="true" t="shared" si="6" ref="C480:C485">C481</f>
        <v>34142</v>
      </c>
      <c r="D480" s="363">
        <f>D481</f>
        <v>24347</v>
      </c>
      <c r="E480" s="369">
        <f>E481</f>
        <v>0</v>
      </c>
    </row>
    <row r="481" spans="1:5" s="344" customFormat="1" ht="15.75" customHeight="1">
      <c r="A481" s="360">
        <v>2300601</v>
      </c>
      <c r="B481" s="373" t="s">
        <v>558</v>
      </c>
      <c r="C481" s="366">
        <v>34142</v>
      </c>
      <c r="D481" s="363">
        <v>24347</v>
      </c>
      <c r="E481" s="369">
        <v>0</v>
      </c>
    </row>
    <row r="482" spans="1:4" s="344" customFormat="1" ht="15.75" customHeight="1">
      <c r="A482" s="374">
        <v>23009</v>
      </c>
      <c r="B482" s="375" t="s">
        <v>559</v>
      </c>
      <c r="C482" s="376">
        <f t="shared" si="6"/>
        <v>13734</v>
      </c>
      <c r="D482" s="377"/>
    </row>
    <row r="483" spans="1:6" s="344" customFormat="1" ht="15.75" customHeight="1">
      <c r="A483" s="374">
        <v>2300901</v>
      </c>
      <c r="B483" s="373" t="s">
        <v>560</v>
      </c>
      <c r="C483" s="378">
        <v>13734</v>
      </c>
      <c r="D483" s="377"/>
      <c r="E483" s="382"/>
      <c r="F483" s="383"/>
    </row>
    <row r="484" spans="1:5" s="344" customFormat="1" ht="15.75" customHeight="1">
      <c r="A484" s="360">
        <v>231</v>
      </c>
      <c r="B484" s="372" t="s">
        <v>78</v>
      </c>
      <c r="C484" s="366">
        <f t="shared" si="6"/>
        <v>22837</v>
      </c>
      <c r="D484" s="363">
        <f>D485</f>
        <v>5000</v>
      </c>
      <c r="E484" s="369">
        <f>E485</f>
        <v>7260</v>
      </c>
    </row>
    <row r="485" spans="1:5" s="344" customFormat="1" ht="15.75" customHeight="1">
      <c r="A485" s="360">
        <v>23103</v>
      </c>
      <c r="B485" s="373" t="s">
        <v>561</v>
      </c>
      <c r="C485" s="366">
        <f t="shared" si="6"/>
        <v>22837</v>
      </c>
      <c r="D485" s="363">
        <f>D486</f>
        <v>5000</v>
      </c>
      <c r="E485" s="369">
        <f>E486</f>
        <v>7260</v>
      </c>
    </row>
    <row r="486" spans="1:5" s="344" customFormat="1" ht="15.75" customHeight="1">
      <c r="A486" s="360">
        <v>2310301</v>
      </c>
      <c r="B486" s="373" t="s">
        <v>562</v>
      </c>
      <c r="C486" s="366">
        <v>22837</v>
      </c>
      <c r="D486" s="363">
        <v>5000</v>
      </c>
      <c r="E486" s="369">
        <v>7260</v>
      </c>
    </row>
    <row r="487" spans="1:4" s="344" customFormat="1" ht="15.75" customHeight="1">
      <c r="A487" s="379"/>
      <c r="B487" s="380" t="s">
        <v>563</v>
      </c>
      <c r="C487" s="381">
        <f>C470+C6</f>
        <v>433630</v>
      </c>
      <c r="D487" s="377"/>
    </row>
    <row r="488" ht="17.25" customHeight="1"/>
  </sheetData>
  <sheetProtection/>
  <mergeCells count="5">
    <mergeCell ref="A2:D2"/>
    <mergeCell ref="C3:D3"/>
    <mergeCell ref="A4:A5"/>
    <mergeCell ref="B4:B5"/>
    <mergeCell ref="C4:C5"/>
  </mergeCells>
  <printOptions horizontalCentered="1"/>
  <pageMargins left="0.7868055555555555" right="0.7868055555555555" top="0.7868055555555555" bottom="0.7479166666666667" header="0.3145833333333333" footer="0.5118055555555555"/>
  <pageSetup firstPageNumber="53" useFirstPageNumber="1" horizontalDpi="600" verticalDpi="600" orientation="portrait" paperSize="9"/>
  <headerFooter scaleWithDoc="0" alignWithMargins="0">
    <oddFooter>&amp;C&amp;"Times New Roman"&amp;12— &amp;P —</oddFooter>
  </headerFooter>
</worksheet>
</file>

<file path=xl/worksheets/sheet5.xml><?xml version="1.0" encoding="utf-8"?>
<worksheet xmlns="http://schemas.openxmlformats.org/spreadsheetml/2006/main" xmlns:r="http://schemas.openxmlformats.org/officeDocument/2006/relationships">
  <dimension ref="A1:N61"/>
  <sheetViews>
    <sheetView zoomScaleSheetLayoutView="100" workbookViewId="0" topLeftCell="A1">
      <selection activeCell="W18" sqref="W18"/>
    </sheetView>
  </sheetViews>
  <sheetFormatPr defaultColWidth="5.50390625" defaultRowHeight="15" customHeight="1"/>
  <cols>
    <col min="1" max="1" width="25.125" style="283" customWidth="1"/>
    <col min="2" max="2" width="9.75390625" style="290" customWidth="1"/>
    <col min="3" max="3" width="8.50390625" style="290" customWidth="1"/>
    <col min="4" max="4" width="10.00390625" style="290" customWidth="1"/>
    <col min="5" max="5" width="9.625" style="290" customWidth="1"/>
    <col min="6" max="6" width="8.875" style="283" customWidth="1"/>
    <col min="7" max="8" width="8.25390625" style="283" customWidth="1"/>
    <col min="9" max="9" width="7.375" style="283" customWidth="1"/>
    <col min="10" max="10" width="9.50390625" style="283" customWidth="1"/>
    <col min="11" max="11" width="10.00390625" style="283" customWidth="1"/>
    <col min="12" max="12" width="9.875" style="283" customWidth="1"/>
    <col min="13" max="14" width="7.375" style="283" customWidth="1"/>
    <col min="15" max="17" width="9.00390625" style="283" customWidth="1"/>
    <col min="18" max="209" width="5.50390625" style="283" customWidth="1"/>
    <col min="210" max="240" width="9.00390625" style="283" customWidth="1"/>
    <col min="241" max="241" width="5.50390625" style="283" customWidth="1"/>
    <col min="242" max="16384" width="5.50390625" style="283" customWidth="1"/>
  </cols>
  <sheetData>
    <row r="1" spans="1:5" s="323" customFormat="1" ht="24" customHeight="1">
      <c r="A1" s="291" t="s">
        <v>564</v>
      </c>
      <c r="B1" s="328"/>
      <c r="C1" s="328"/>
      <c r="D1" s="328"/>
      <c r="E1" s="328"/>
    </row>
    <row r="2" spans="1:14" s="324" customFormat="1" ht="25.5">
      <c r="A2" s="329" t="s">
        <v>565</v>
      </c>
      <c r="B2" s="330"/>
      <c r="C2" s="330"/>
      <c r="D2" s="330"/>
      <c r="E2" s="330"/>
      <c r="F2" s="330"/>
      <c r="G2" s="330"/>
      <c r="H2" s="330"/>
      <c r="I2" s="330"/>
      <c r="J2" s="330"/>
      <c r="K2" s="330"/>
      <c r="L2" s="330"/>
      <c r="M2" s="330"/>
      <c r="N2" s="330"/>
    </row>
    <row r="3" spans="1:14" s="288" customFormat="1" ht="15" customHeight="1">
      <c r="A3" s="331"/>
      <c r="B3" s="332"/>
      <c r="C3" s="332"/>
      <c r="D3" s="332"/>
      <c r="E3" s="332"/>
      <c r="F3" s="332"/>
      <c r="G3" s="332"/>
      <c r="H3" s="332"/>
      <c r="I3" s="332"/>
      <c r="J3" s="332"/>
      <c r="K3" s="332"/>
      <c r="L3" s="332"/>
      <c r="M3" s="342" t="s">
        <v>566</v>
      </c>
      <c r="N3" s="343"/>
    </row>
    <row r="4" spans="1:14" s="325" customFormat="1" ht="40.5">
      <c r="A4" s="333" t="s">
        <v>567</v>
      </c>
      <c r="B4" s="333" t="s">
        <v>568</v>
      </c>
      <c r="C4" s="334" t="s">
        <v>569</v>
      </c>
      <c r="D4" s="334" t="s">
        <v>570</v>
      </c>
      <c r="E4" s="334" t="s">
        <v>571</v>
      </c>
      <c r="F4" s="334" t="s">
        <v>572</v>
      </c>
      <c r="G4" s="334" t="s">
        <v>573</v>
      </c>
      <c r="H4" s="334" t="s">
        <v>574</v>
      </c>
      <c r="I4" s="334" t="s">
        <v>575</v>
      </c>
      <c r="J4" s="334" t="s">
        <v>576</v>
      </c>
      <c r="K4" s="334" t="s">
        <v>577</v>
      </c>
      <c r="L4" s="334" t="s">
        <v>578</v>
      </c>
      <c r="M4" s="334" t="s">
        <v>579</v>
      </c>
      <c r="N4" s="334" t="s">
        <v>541</v>
      </c>
    </row>
    <row r="5" spans="1:14" s="326" customFormat="1" ht="15.75" customHeight="1">
      <c r="A5" s="335" t="s">
        <v>580</v>
      </c>
      <c r="B5" s="336">
        <f aca="true" t="shared" si="0" ref="B5:Q5">SUM(B6:B29)</f>
        <v>349284.264642</v>
      </c>
      <c r="C5" s="337">
        <f t="shared" si="0"/>
        <v>84362.63220599998</v>
      </c>
      <c r="D5" s="337">
        <f t="shared" si="0"/>
        <v>33351.810663</v>
      </c>
      <c r="E5" s="337">
        <f t="shared" si="0"/>
        <v>39975.622392000005</v>
      </c>
      <c r="F5" s="337">
        <f t="shared" si="0"/>
        <v>21481.340885</v>
      </c>
      <c r="G5" s="337">
        <f t="shared" si="0"/>
        <v>52377.58603600001</v>
      </c>
      <c r="H5" s="337">
        <f t="shared" si="0"/>
        <v>2660.952698</v>
      </c>
      <c r="I5" s="337">
        <f t="shared" si="0"/>
        <v>21760.5</v>
      </c>
      <c r="J5" s="337">
        <f t="shared" si="0"/>
        <v>18267.672854</v>
      </c>
      <c r="K5" s="337">
        <f t="shared" si="0"/>
        <v>59876</v>
      </c>
      <c r="L5" s="337">
        <f t="shared" si="0"/>
        <v>7278</v>
      </c>
      <c r="M5" s="337">
        <f t="shared" si="0"/>
        <v>3000</v>
      </c>
      <c r="N5" s="337">
        <f t="shared" si="0"/>
        <v>4892.5</v>
      </c>
    </row>
    <row r="6" spans="1:14" s="327" customFormat="1" ht="15.75" customHeight="1">
      <c r="A6" s="338" t="s">
        <v>195</v>
      </c>
      <c r="B6" s="339">
        <v>38082.732768</v>
      </c>
      <c r="C6" s="340">
        <v>19745.993068</v>
      </c>
      <c r="D6" s="340">
        <v>12148.343797</v>
      </c>
      <c r="E6" s="340">
        <v>1908.204203</v>
      </c>
      <c r="F6" s="340">
        <v>1084.38</v>
      </c>
      <c r="G6" s="340">
        <v>2812.1897</v>
      </c>
      <c r="H6" s="340">
        <v>259.522</v>
      </c>
      <c r="I6" s="340">
        <v>15</v>
      </c>
      <c r="J6" s="340">
        <v>44.1</v>
      </c>
      <c r="K6" s="340"/>
      <c r="L6" s="340"/>
      <c r="M6" s="340"/>
      <c r="N6" s="340">
        <v>65</v>
      </c>
    </row>
    <row r="7" spans="1:14" s="327" customFormat="1" ht="15.75" customHeight="1">
      <c r="A7" s="338" t="s">
        <v>266</v>
      </c>
      <c r="B7" s="339">
        <v>20</v>
      </c>
      <c r="C7" s="340"/>
      <c r="D7" s="340"/>
      <c r="E7" s="340"/>
      <c r="F7" s="340"/>
      <c r="G7" s="340"/>
      <c r="H7" s="340"/>
      <c r="I7" s="340">
        <v>20</v>
      </c>
      <c r="J7" s="340"/>
      <c r="K7" s="340"/>
      <c r="L7" s="340"/>
      <c r="M7" s="340"/>
      <c r="N7" s="340"/>
    </row>
    <row r="8" spans="1:14" s="327" customFormat="1" ht="15.75" customHeight="1">
      <c r="A8" s="338" t="s">
        <v>269</v>
      </c>
      <c r="B8" s="339">
        <v>42108</v>
      </c>
      <c r="C8" s="340">
        <v>15944</v>
      </c>
      <c r="D8" s="340">
        <v>8267.0972</v>
      </c>
      <c r="E8" s="340">
        <v>10114.3364</v>
      </c>
      <c r="F8" s="340">
        <v>7426.6638</v>
      </c>
      <c r="G8" s="340">
        <v>6.4196</v>
      </c>
      <c r="H8" s="340"/>
      <c r="I8" s="340"/>
      <c r="J8" s="340">
        <v>249.3763</v>
      </c>
      <c r="K8" s="340"/>
      <c r="L8" s="340"/>
      <c r="M8" s="340"/>
      <c r="N8" s="340">
        <v>100</v>
      </c>
    </row>
    <row r="9" spans="1:14" s="327" customFormat="1" ht="15.75" customHeight="1">
      <c r="A9" s="338" t="s">
        <v>287</v>
      </c>
      <c r="B9" s="339">
        <v>28819.904662</v>
      </c>
      <c r="C9" s="340">
        <v>1311.746535</v>
      </c>
      <c r="D9" s="340">
        <v>1426.110978</v>
      </c>
      <c r="E9" s="340">
        <v>71.07</v>
      </c>
      <c r="F9" s="340"/>
      <c r="G9" s="340">
        <v>22158.007634</v>
      </c>
      <c r="H9" s="340">
        <v>355.364</v>
      </c>
      <c r="I9" s="340"/>
      <c r="J9" s="340">
        <v>3309.605515</v>
      </c>
      <c r="K9" s="340"/>
      <c r="L9" s="340"/>
      <c r="M9" s="340"/>
      <c r="N9" s="340">
        <v>188</v>
      </c>
    </row>
    <row r="10" spans="1:14" s="327" customFormat="1" ht="15.75" customHeight="1">
      <c r="A10" s="338" t="s">
        <v>300</v>
      </c>
      <c r="B10" s="339">
        <v>5735</v>
      </c>
      <c r="C10" s="340">
        <v>378.346192</v>
      </c>
      <c r="D10" s="340">
        <v>1130.1632</v>
      </c>
      <c r="E10" s="340">
        <v>2.1888</v>
      </c>
      <c r="F10" s="340">
        <v>10</v>
      </c>
      <c r="G10" s="340">
        <v>14.5456</v>
      </c>
      <c r="H10" s="340">
        <v>0.216</v>
      </c>
      <c r="I10" s="340">
        <v>4200</v>
      </c>
      <c r="J10" s="340"/>
      <c r="K10" s="340"/>
      <c r="L10" s="340"/>
      <c r="M10" s="340"/>
      <c r="N10" s="340"/>
    </row>
    <row r="11" spans="1:14" s="327" customFormat="1" ht="15.75" customHeight="1">
      <c r="A11" s="338" t="s">
        <v>312</v>
      </c>
      <c r="B11" s="339">
        <v>6405.877123</v>
      </c>
      <c r="C11" s="340">
        <v>429.9598</v>
      </c>
      <c r="D11" s="340">
        <v>1564.132</v>
      </c>
      <c r="E11" s="340">
        <v>619.2</v>
      </c>
      <c r="F11" s="340"/>
      <c r="G11" s="340">
        <v>3694.429323</v>
      </c>
      <c r="H11" s="340">
        <v>98.156</v>
      </c>
      <c r="I11" s="340"/>
      <c r="J11" s="340"/>
      <c r="K11" s="340"/>
      <c r="L11" s="340"/>
      <c r="M11" s="340"/>
      <c r="N11" s="340"/>
    </row>
    <row r="12" spans="1:14" s="327" customFormat="1" ht="15.75" customHeight="1">
      <c r="A12" s="338" t="s">
        <v>335</v>
      </c>
      <c r="B12" s="339">
        <v>32779.678076</v>
      </c>
      <c r="C12" s="340">
        <v>14099.922137</v>
      </c>
      <c r="D12" s="340">
        <v>1378.9696</v>
      </c>
      <c r="E12" s="340">
        <v>545.6064</v>
      </c>
      <c r="F12" s="340">
        <v>5</v>
      </c>
      <c r="G12" s="340">
        <v>3356.389728</v>
      </c>
      <c r="H12" s="340">
        <v>335.699698</v>
      </c>
      <c r="I12" s="340">
        <v>100</v>
      </c>
      <c r="J12" s="340">
        <v>12958.090513</v>
      </c>
      <c r="K12" s="340"/>
      <c r="L12" s="340"/>
      <c r="M12" s="340"/>
      <c r="N12" s="340"/>
    </row>
    <row r="13" spans="1:14" s="327" customFormat="1" ht="15.75" customHeight="1">
      <c r="A13" s="338" t="s">
        <v>384</v>
      </c>
      <c r="B13" s="339">
        <v>78795.546796</v>
      </c>
      <c r="C13" s="340">
        <v>3951.938194</v>
      </c>
      <c r="D13" s="340">
        <v>1854.86</v>
      </c>
      <c r="E13" s="340">
        <v>5</v>
      </c>
      <c r="F13" s="340">
        <v>8000</v>
      </c>
      <c r="G13" s="340">
        <v>3887.764602</v>
      </c>
      <c r="H13" s="340">
        <v>88.484</v>
      </c>
      <c r="I13" s="340"/>
      <c r="J13" s="340">
        <v>784.5</v>
      </c>
      <c r="K13" s="340">
        <v>59876</v>
      </c>
      <c r="L13" s="340"/>
      <c r="M13" s="340"/>
      <c r="N13" s="340">
        <v>347</v>
      </c>
    </row>
    <row r="14" spans="1:14" s="327" customFormat="1" ht="15.75" customHeight="1">
      <c r="A14" s="338" t="s">
        <v>425</v>
      </c>
      <c r="B14" s="339">
        <v>21994.877279</v>
      </c>
      <c r="C14" s="340">
        <v>1140.034921</v>
      </c>
      <c r="D14" s="340">
        <v>732.888758</v>
      </c>
      <c r="E14" s="340">
        <v>15168.42</v>
      </c>
      <c r="F14" s="340">
        <v>1038.2</v>
      </c>
      <c r="G14" s="340">
        <v>133.3336</v>
      </c>
      <c r="H14" s="340"/>
      <c r="I14" s="340">
        <v>3782</v>
      </c>
      <c r="J14" s="340"/>
      <c r="K14" s="340"/>
      <c r="L14" s="340"/>
      <c r="M14" s="340"/>
      <c r="N14" s="340"/>
    </row>
    <row r="15" spans="1:14" s="327" customFormat="1" ht="15.75" customHeight="1">
      <c r="A15" s="338" t="s">
        <v>437</v>
      </c>
      <c r="B15" s="339">
        <v>12872.629329</v>
      </c>
      <c r="C15" s="340">
        <v>1510.2561</v>
      </c>
      <c r="D15" s="340">
        <v>198.1832</v>
      </c>
      <c r="E15" s="340">
        <v>33.6088</v>
      </c>
      <c r="F15" s="340">
        <v>1024</v>
      </c>
      <c r="G15" s="340">
        <v>6994.189229</v>
      </c>
      <c r="H15" s="340">
        <v>411.892</v>
      </c>
      <c r="I15" s="340">
        <v>2694</v>
      </c>
      <c r="J15" s="340">
        <v>6.5</v>
      </c>
      <c r="K15" s="340"/>
      <c r="L15" s="340"/>
      <c r="M15" s="340"/>
      <c r="N15" s="340"/>
    </row>
    <row r="16" spans="1:14" s="327" customFormat="1" ht="15.75" customHeight="1">
      <c r="A16" s="338" t="s">
        <v>448</v>
      </c>
      <c r="B16" s="339">
        <v>11727.903424</v>
      </c>
      <c r="C16" s="340">
        <v>1778.037832</v>
      </c>
      <c r="D16" s="340">
        <v>1570.787266</v>
      </c>
      <c r="E16" s="340">
        <v>5417.135389</v>
      </c>
      <c r="F16" s="340">
        <v>8</v>
      </c>
      <c r="G16" s="340">
        <v>1958.648937</v>
      </c>
      <c r="H16" s="340">
        <v>74.794</v>
      </c>
      <c r="I16" s="340"/>
      <c r="J16" s="340"/>
      <c r="K16" s="340"/>
      <c r="L16" s="340"/>
      <c r="M16" s="340"/>
      <c r="N16" s="340">
        <v>920.5</v>
      </c>
    </row>
    <row r="17" spans="1:14" s="327" customFormat="1" ht="15.75" customHeight="1">
      <c r="A17" s="338" t="s">
        <v>478</v>
      </c>
      <c r="B17" s="339">
        <v>10130.647871</v>
      </c>
      <c r="C17" s="340">
        <v>1362.1326</v>
      </c>
      <c r="D17" s="340">
        <v>669.548</v>
      </c>
      <c r="E17" s="340">
        <v>4853.5</v>
      </c>
      <c r="F17" s="340">
        <v>5</v>
      </c>
      <c r="G17" s="340">
        <v>2581.538745</v>
      </c>
      <c r="H17" s="340">
        <v>41.728</v>
      </c>
      <c r="I17" s="340">
        <v>7</v>
      </c>
      <c r="J17" s="340">
        <v>563.200526</v>
      </c>
      <c r="K17" s="340"/>
      <c r="L17" s="340"/>
      <c r="M17" s="340"/>
      <c r="N17" s="340">
        <v>47</v>
      </c>
    </row>
    <row r="18" spans="1:14" s="327" customFormat="1" ht="15.75" customHeight="1">
      <c r="A18" s="338" t="s">
        <v>488</v>
      </c>
      <c r="B18" s="339">
        <v>8953.971</v>
      </c>
      <c r="C18" s="340">
        <v>701.079</v>
      </c>
      <c r="D18" s="340">
        <v>169.1136</v>
      </c>
      <c r="E18" s="340">
        <v>1.7784</v>
      </c>
      <c r="F18" s="340"/>
      <c r="G18" s="340"/>
      <c r="H18" s="340"/>
      <c r="I18" s="340">
        <v>8082</v>
      </c>
      <c r="J18" s="340"/>
      <c r="K18" s="340"/>
      <c r="L18" s="340"/>
      <c r="M18" s="340"/>
      <c r="N18" s="340"/>
    </row>
    <row r="19" spans="1:14" s="327" customFormat="1" ht="15.75" customHeight="1">
      <c r="A19" s="338" t="s">
        <v>495</v>
      </c>
      <c r="B19" s="339">
        <v>3257.870982</v>
      </c>
      <c r="C19" s="340">
        <v>514.9766</v>
      </c>
      <c r="D19" s="340">
        <v>115.170082</v>
      </c>
      <c r="E19" s="340">
        <v>9.3</v>
      </c>
      <c r="F19" s="340">
        <v>32.4739</v>
      </c>
      <c r="G19" s="340">
        <v>27.9504</v>
      </c>
      <c r="H19" s="340"/>
      <c r="I19" s="340">
        <v>2538</v>
      </c>
      <c r="J19" s="340"/>
      <c r="K19" s="340"/>
      <c r="L19" s="340"/>
      <c r="M19" s="340"/>
      <c r="N19" s="340">
        <v>20</v>
      </c>
    </row>
    <row r="20" spans="1:14" s="327" customFormat="1" ht="15.75" customHeight="1">
      <c r="A20" s="338" t="s">
        <v>501</v>
      </c>
      <c r="B20" s="339">
        <v>10</v>
      </c>
      <c r="C20" s="340"/>
      <c r="D20" s="340"/>
      <c r="E20" s="340"/>
      <c r="F20" s="340"/>
      <c r="G20" s="340"/>
      <c r="H20" s="340"/>
      <c r="I20" s="340"/>
      <c r="J20" s="340">
        <v>10</v>
      </c>
      <c r="K20" s="340"/>
      <c r="L20" s="340"/>
      <c r="M20" s="340"/>
      <c r="N20" s="340"/>
    </row>
    <row r="21" spans="1:14" s="327" customFormat="1" ht="15.75" customHeight="1">
      <c r="A21" s="338" t="s">
        <v>503</v>
      </c>
      <c r="B21" s="339">
        <v>140</v>
      </c>
      <c r="C21" s="340"/>
      <c r="D21" s="340">
        <v>140</v>
      </c>
      <c r="E21" s="340"/>
      <c r="F21" s="340"/>
      <c r="G21" s="340"/>
      <c r="H21" s="340"/>
      <c r="I21" s="340"/>
      <c r="J21" s="340"/>
      <c r="K21" s="340"/>
      <c r="L21" s="340"/>
      <c r="M21" s="340"/>
      <c r="N21" s="340"/>
    </row>
    <row r="22" spans="1:14" s="327" customFormat="1" ht="15.75" customHeight="1">
      <c r="A22" s="338" t="s">
        <v>505</v>
      </c>
      <c r="B22" s="339">
        <v>2287.508734</v>
      </c>
      <c r="C22" s="340">
        <v>625.7508</v>
      </c>
      <c r="D22" s="340">
        <v>287.232</v>
      </c>
      <c r="E22" s="340">
        <v>4</v>
      </c>
      <c r="F22" s="340"/>
      <c r="G22" s="340">
        <v>1326.928934</v>
      </c>
      <c r="H22" s="340">
        <v>43.597</v>
      </c>
      <c r="I22" s="340"/>
      <c r="J22" s="340"/>
      <c r="K22" s="340"/>
      <c r="L22" s="340"/>
      <c r="M22" s="340"/>
      <c r="N22" s="340"/>
    </row>
    <row r="23" spans="1:14" s="327" customFormat="1" ht="15.75" customHeight="1">
      <c r="A23" s="338" t="s">
        <v>512</v>
      </c>
      <c r="B23" s="339">
        <v>11246.460363</v>
      </c>
      <c r="C23" s="340">
        <v>3669.279346</v>
      </c>
      <c r="D23" s="340">
        <v>87.375028</v>
      </c>
      <c r="E23" s="340">
        <v>365</v>
      </c>
      <c r="F23" s="340">
        <v>2847.623185</v>
      </c>
      <c r="G23" s="340">
        <v>2863.382804</v>
      </c>
      <c r="H23" s="340">
        <v>951.5</v>
      </c>
      <c r="I23" s="340"/>
      <c r="J23" s="340">
        <v>292.3</v>
      </c>
      <c r="K23" s="340"/>
      <c r="L23" s="340"/>
      <c r="M23" s="340"/>
      <c r="N23" s="340">
        <v>170</v>
      </c>
    </row>
    <row r="24" spans="1:14" s="327" customFormat="1" ht="15.75" customHeight="1">
      <c r="A24" s="338" t="s">
        <v>523</v>
      </c>
      <c r="B24" s="339">
        <v>342.3604</v>
      </c>
      <c r="C24" s="340"/>
      <c r="D24" s="340"/>
      <c r="E24" s="340"/>
      <c r="F24" s="340"/>
      <c r="G24" s="340">
        <v>19.8604</v>
      </c>
      <c r="H24" s="340"/>
      <c r="I24" s="340">
        <v>322.5</v>
      </c>
      <c r="J24" s="340"/>
      <c r="K24" s="340"/>
      <c r="L24" s="340"/>
      <c r="M24" s="340"/>
      <c r="N24" s="340"/>
    </row>
    <row r="25" spans="1:14" s="327" customFormat="1" ht="15.75" customHeight="1">
      <c r="A25" s="338" t="s">
        <v>529</v>
      </c>
      <c r="B25" s="339">
        <v>3616.471027</v>
      </c>
      <c r="C25" s="340">
        <v>1727.772227</v>
      </c>
      <c r="D25" s="340">
        <v>1249.418</v>
      </c>
      <c r="E25" s="340">
        <v>12.274</v>
      </c>
      <c r="F25" s="340"/>
      <c r="G25" s="340">
        <v>542.0068</v>
      </c>
      <c r="H25" s="340"/>
      <c r="I25" s="340"/>
      <c r="J25" s="340">
        <v>50</v>
      </c>
      <c r="K25" s="340"/>
      <c r="L25" s="340"/>
      <c r="M25" s="340"/>
      <c r="N25" s="340">
        <v>35</v>
      </c>
    </row>
    <row r="26" spans="1:14" s="327" customFormat="1" ht="15.75" customHeight="1">
      <c r="A26" s="338" t="s">
        <v>540</v>
      </c>
      <c r="B26" s="339">
        <v>3000</v>
      </c>
      <c r="C26" s="340"/>
      <c r="D26" s="340"/>
      <c r="E26" s="340"/>
      <c r="F26" s="340"/>
      <c r="G26" s="340"/>
      <c r="H26" s="340"/>
      <c r="I26" s="340"/>
      <c r="J26" s="340"/>
      <c r="K26" s="340"/>
      <c r="L26" s="340"/>
      <c r="M26" s="340">
        <v>3000</v>
      </c>
      <c r="N26" s="340"/>
    </row>
    <row r="27" spans="1:14" s="327" customFormat="1" ht="15.75" customHeight="1">
      <c r="A27" s="338" t="s">
        <v>541</v>
      </c>
      <c r="B27" s="339">
        <v>19678.824808</v>
      </c>
      <c r="C27" s="340">
        <v>15471.406854</v>
      </c>
      <c r="D27" s="340">
        <v>362.417954</v>
      </c>
      <c r="E27" s="340">
        <v>845</v>
      </c>
      <c r="F27" s="340"/>
      <c r="G27" s="340"/>
      <c r="H27" s="340"/>
      <c r="I27" s="340"/>
      <c r="J27" s="340"/>
      <c r="K27" s="340"/>
      <c r="L27" s="340"/>
      <c r="M27" s="340"/>
      <c r="N27" s="340">
        <v>3000</v>
      </c>
    </row>
    <row r="28" spans="1:14" s="327" customFormat="1" ht="15.75" customHeight="1">
      <c r="A28" s="338" t="s">
        <v>543</v>
      </c>
      <c r="B28" s="339">
        <v>7228</v>
      </c>
      <c r="C28" s="340"/>
      <c r="D28" s="340"/>
      <c r="E28" s="340"/>
      <c r="F28" s="340"/>
      <c r="G28" s="340"/>
      <c r="H28" s="340"/>
      <c r="I28" s="340"/>
      <c r="J28" s="340"/>
      <c r="K28" s="340"/>
      <c r="L28" s="340">
        <v>7228</v>
      </c>
      <c r="M28" s="340"/>
      <c r="N28" s="340"/>
    </row>
    <row r="29" spans="1:14" s="327" customFormat="1" ht="15.75" customHeight="1">
      <c r="A29" s="338" t="s">
        <v>546</v>
      </c>
      <c r="B29" s="339">
        <v>50</v>
      </c>
      <c r="C29" s="340"/>
      <c r="D29" s="340"/>
      <c r="E29" s="340"/>
      <c r="F29" s="340"/>
      <c r="G29" s="340"/>
      <c r="H29" s="340"/>
      <c r="I29" s="340"/>
      <c r="J29" s="340"/>
      <c r="K29" s="340"/>
      <c r="L29" s="340">
        <v>50</v>
      </c>
      <c r="M29" s="340"/>
      <c r="N29" s="340"/>
    </row>
    <row r="30" spans="2:5" s="289" customFormat="1" ht="12.75">
      <c r="B30" s="341"/>
      <c r="C30" s="341"/>
      <c r="D30" s="341"/>
      <c r="E30" s="341"/>
    </row>
    <row r="31" spans="2:5" s="289" customFormat="1" ht="12.75">
      <c r="B31" s="341"/>
      <c r="C31" s="341"/>
      <c r="D31" s="341"/>
      <c r="E31" s="341"/>
    </row>
    <row r="32" spans="2:5" s="289" customFormat="1" ht="12.75">
      <c r="B32" s="341"/>
      <c r="C32" s="341"/>
      <c r="D32" s="341"/>
      <c r="E32" s="341"/>
    </row>
    <row r="33" spans="2:5" s="289" customFormat="1" ht="12.75">
      <c r="B33" s="341"/>
      <c r="C33" s="341"/>
      <c r="D33" s="341"/>
      <c r="E33" s="341"/>
    </row>
    <row r="34" spans="2:5" s="289" customFormat="1" ht="12.75">
      <c r="B34" s="341"/>
      <c r="C34" s="341"/>
      <c r="D34" s="341"/>
      <c r="E34" s="341"/>
    </row>
    <row r="35" spans="2:5" s="289" customFormat="1" ht="12.75">
      <c r="B35" s="341"/>
      <c r="C35" s="341"/>
      <c r="D35" s="341"/>
      <c r="E35" s="341"/>
    </row>
    <row r="36" spans="2:5" s="289" customFormat="1" ht="12.75">
      <c r="B36" s="341"/>
      <c r="C36" s="341"/>
      <c r="D36" s="341"/>
      <c r="E36" s="341"/>
    </row>
    <row r="37" spans="2:5" s="289" customFormat="1" ht="12.75">
      <c r="B37" s="341"/>
      <c r="C37" s="341"/>
      <c r="D37" s="341"/>
      <c r="E37" s="341"/>
    </row>
    <row r="38" spans="2:5" s="289" customFormat="1" ht="12.75">
      <c r="B38" s="341"/>
      <c r="C38" s="341"/>
      <c r="D38" s="341"/>
      <c r="E38" s="341"/>
    </row>
    <row r="39" spans="2:5" s="289" customFormat="1" ht="12.75">
      <c r="B39" s="341"/>
      <c r="C39" s="341"/>
      <c r="D39" s="341"/>
      <c r="E39" s="341"/>
    </row>
    <row r="40" spans="2:5" s="289" customFormat="1" ht="12.75">
      <c r="B40" s="341"/>
      <c r="C40" s="341"/>
      <c r="D40" s="341"/>
      <c r="E40" s="341"/>
    </row>
    <row r="41" spans="2:5" s="289" customFormat="1" ht="12.75">
      <c r="B41" s="341"/>
      <c r="C41" s="341"/>
      <c r="D41" s="341"/>
      <c r="E41" s="341"/>
    </row>
    <row r="42" spans="2:5" s="289" customFormat="1" ht="12.75">
      <c r="B42" s="341"/>
      <c r="C42" s="341"/>
      <c r="D42" s="341"/>
      <c r="E42" s="341"/>
    </row>
    <row r="43" spans="2:5" s="289" customFormat="1" ht="12.75">
      <c r="B43" s="341"/>
      <c r="C43" s="341"/>
      <c r="D43" s="341"/>
      <c r="E43" s="341"/>
    </row>
    <row r="44" spans="2:5" s="289" customFormat="1" ht="12.75">
      <c r="B44" s="341"/>
      <c r="C44" s="341"/>
      <c r="D44" s="341"/>
      <c r="E44" s="341"/>
    </row>
    <row r="45" spans="2:5" s="289" customFormat="1" ht="12.75">
      <c r="B45" s="341"/>
      <c r="C45" s="341"/>
      <c r="D45" s="341"/>
      <c r="E45" s="341"/>
    </row>
    <row r="46" spans="2:5" s="289" customFormat="1" ht="12.75">
      <c r="B46" s="341"/>
      <c r="C46" s="341"/>
      <c r="D46" s="341"/>
      <c r="E46" s="341"/>
    </row>
    <row r="47" spans="2:5" s="289" customFormat="1" ht="12.75">
      <c r="B47" s="341"/>
      <c r="C47" s="341"/>
      <c r="D47" s="341"/>
      <c r="E47" s="341"/>
    </row>
    <row r="48" spans="2:5" s="289" customFormat="1" ht="12.75">
      <c r="B48" s="341"/>
      <c r="C48" s="341"/>
      <c r="D48" s="341"/>
      <c r="E48" s="341"/>
    </row>
    <row r="49" spans="2:5" s="289" customFormat="1" ht="12.75">
      <c r="B49" s="341"/>
      <c r="C49" s="341"/>
      <c r="D49" s="341"/>
      <c r="E49" s="341"/>
    </row>
    <row r="50" spans="2:5" s="289" customFormat="1" ht="12.75">
      <c r="B50" s="341"/>
      <c r="C50" s="341"/>
      <c r="D50" s="341"/>
      <c r="E50" s="341"/>
    </row>
    <row r="51" spans="2:5" s="289" customFormat="1" ht="12.75">
      <c r="B51" s="341"/>
      <c r="C51" s="341"/>
      <c r="D51" s="341"/>
      <c r="E51" s="341"/>
    </row>
    <row r="52" spans="2:5" s="289" customFormat="1" ht="12.75">
      <c r="B52" s="341"/>
      <c r="C52" s="341"/>
      <c r="D52" s="341"/>
      <c r="E52" s="341"/>
    </row>
    <row r="53" spans="2:5" s="289" customFormat="1" ht="12.75">
      <c r="B53" s="341"/>
      <c r="C53" s="341"/>
      <c r="D53" s="341"/>
      <c r="E53" s="341"/>
    </row>
    <row r="54" spans="2:5" s="289" customFormat="1" ht="12.75">
      <c r="B54" s="341"/>
      <c r="C54" s="341"/>
      <c r="D54" s="341"/>
      <c r="E54" s="341"/>
    </row>
    <row r="55" spans="2:5" s="289" customFormat="1" ht="12.75">
      <c r="B55" s="341"/>
      <c r="C55" s="341"/>
      <c r="D55" s="341"/>
      <c r="E55" s="341"/>
    </row>
    <row r="56" spans="2:5" s="289" customFormat="1" ht="12.75">
      <c r="B56" s="341"/>
      <c r="C56" s="341"/>
      <c r="D56" s="341"/>
      <c r="E56" s="341"/>
    </row>
    <row r="57" spans="2:5" s="289" customFormat="1" ht="12.75">
      <c r="B57" s="341"/>
      <c r="C57" s="341"/>
      <c r="D57" s="341"/>
      <c r="E57" s="341"/>
    </row>
    <row r="58" spans="2:5" s="289" customFormat="1" ht="12.75">
      <c r="B58" s="341"/>
      <c r="C58" s="341"/>
      <c r="D58" s="341"/>
      <c r="E58" s="341"/>
    </row>
    <row r="59" spans="2:5" s="289" customFormat="1" ht="12.75">
      <c r="B59" s="341"/>
      <c r="C59" s="341"/>
      <c r="D59" s="341"/>
      <c r="E59" s="341"/>
    </row>
    <row r="60" spans="2:5" s="289" customFormat="1" ht="12.75">
      <c r="B60" s="341"/>
      <c r="C60" s="341"/>
      <c r="D60" s="341"/>
      <c r="E60" s="341"/>
    </row>
    <row r="61" spans="2:5" s="289" customFormat="1" ht="12.75">
      <c r="B61" s="341"/>
      <c r="C61" s="341"/>
      <c r="D61" s="341"/>
      <c r="E61" s="341"/>
    </row>
  </sheetData>
  <sheetProtection/>
  <mergeCells count="2">
    <mergeCell ref="A2:N2"/>
    <mergeCell ref="M3:N3"/>
  </mergeCells>
  <printOptions horizontalCentered="1"/>
  <pageMargins left="0.39305555555555555" right="0.39305555555555555" top="0.5902777777777778" bottom="0.60625" header="0.5" footer="0.5"/>
  <pageSetup firstPageNumber="65" useFirstPageNumber="1" horizontalDpi="600" verticalDpi="600" orientation="landscape" paperSize="9" scale="98"/>
  <headerFooter scaleWithDoc="0" alignWithMargins="0">
    <oddFooter>&amp;C&amp;"Times New Roman"&amp;12— &amp;P —</oddFooter>
  </headerFooter>
</worksheet>
</file>

<file path=xl/worksheets/sheet6.xml><?xml version="1.0" encoding="utf-8"?>
<worksheet xmlns="http://schemas.openxmlformats.org/spreadsheetml/2006/main" xmlns:r="http://schemas.openxmlformats.org/officeDocument/2006/relationships">
  <dimension ref="A1:J53"/>
  <sheetViews>
    <sheetView zoomScaleSheetLayoutView="100" workbookViewId="0" topLeftCell="A15">
      <selection activeCell="M11" sqref="M11"/>
    </sheetView>
  </sheetViews>
  <sheetFormatPr defaultColWidth="9.00390625" defaultRowHeight="15" customHeight="1"/>
  <cols>
    <col min="1" max="1" width="14.125" style="283" customWidth="1"/>
    <col min="2" max="2" width="32.875" style="283" customWidth="1"/>
    <col min="3" max="5" width="11.75390625" style="290" customWidth="1"/>
    <col min="6" max="6" width="10.875" style="283" customWidth="1"/>
    <col min="7" max="7" width="13.75390625" style="283" customWidth="1"/>
    <col min="8" max="8" width="18.625" style="283" customWidth="1"/>
    <col min="9" max="9" width="28.125" style="283" customWidth="1"/>
    <col min="10" max="10" width="41.625" style="283" customWidth="1"/>
    <col min="11" max="250" width="9.00390625" style="283" customWidth="1"/>
    <col min="251" max="16384" width="9.00390625" style="283" customWidth="1"/>
  </cols>
  <sheetData>
    <row r="1" spans="1:5" s="283" customFormat="1" ht="21" customHeight="1">
      <c r="A1" s="291" t="s">
        <v>581</v>
      </c>
      <c r="C1" s="290"/>
      <c r="D1" s="290"/>
      <c r="E1" s="290"/>
    </row>
    <row r="2" spans="1:10" s="284" customFormat="1" ht="24" customHeight="1">
      <c r="A2" s="292" t="s">
        <v>582</v>
      </c>
      <c r="B2" s="293"/>
      <c r="C2" s="293"/>
      <c r="D2" s="293"/>
      <c r="E2" s="293"/>
      <c r="H2" s="307" t="s">
        <v>583</v>
      </c>
      <c r="I2" s="307"/>
      <c r="J2" s="307"/>
    </row>
    <row r="3" spans="1:10" s="285" customFormat="1" ht="18.75" customHeight="1">
      <c r="A3" s="294"/>
      <c r="B3" s="294"/>
      <c r="C3" s="295"/>
      <c r="D3" s="295"/>
      <c r="E3" s="308" t="s">
        <v>44</v>
      </c>
      <c r="H3" s="309"/>
      <c r="I3" s="309"/>
      <c r="J3" s="315" t="s">
        <v>584</v>
      </c>
    </row>
    <row r="4" spans="1:10" s="286" customFormat="1" ht="21.75" customHeight="1">
      <c r="A4" s="296" t="s">
        <v>585</v>
      </c>
      <c r="B4" s="297"/>
      <c r="C4" s="298" t="s">
        <v>47</v>
      </c>
      <c r="D4" s="299"/>
      <c r="E4" s="299"/>
      <c r="H4" s="299" t="s">
        <v>586</v>
      </c>
      <c r="I4" s="299"/>
      <c r="J4" s="299" t="s">
        <v>47</v>
      </c>
    </row>
    <row r="5" spans="1:10" s="286" customFormat="1" ht="21.75" customHeight="1">
      <c r="A5" s="300" t="s">
        <v>45</v>
      </c>
      <c r="B5" s="300" t="s">
        <v>46</v>
      </c>
      <c r="C5" s="300" t="s">
        <v>580</v>
      </c>
      <c r="D5" s="300" t="s">
        <v>587</v>
      </c>
      <c r="E5" s="300" t="s">
        <v>588</v>
      </c>
      <c r="H5" s="310" t="s">
        <v>45</v>
      </c>
      <c r="I5" s="310" t="s">
        <v>46</v>
      </c>
      <c r="J5" s="310" t="s">
        <v>589</v>
      </c>
    </row>
    <row r="6" spans="1:10" s="287" customFormat="1" ht="21.75" customHeight="1">
      <c r="A6" s="301"/>
      <c r="B6" s="302" t="s">
        <v>580</v>
      </c>
      <c r="C6" s="303">
        <v>140331.904904</v>
      </c>
      <c r="D6" s="303">
        <v>128819.012724</v>
      </c>
      <c r="E6" s="303">
        <v>11512.89218</v>
      </c>
      <c r="H6" s="311"/>
      <c r="I6" s="316" t="s">
        <v>580</v>
      </c>
      <c r="J6" s="317">
        <f>J7+J12+J31+J23+J29+J25</f>
        <v>140331.53</v>
      </c>
    </row>
    <row r="7" spans="1:10" s="285" customFormat="1" ht="21.75" customHeight="1">
      <c r="A7" s="304" t="s">
        <v>590</v>
      </c>
      <c r="B7" s="305" t="s">
        <v>591</v>
      </c>
      <c r="C7" s="306">
        <v>123663.373396</v>
      </c>
      <c r="D7" s="306">
        <v>123663.373396</v>
      </c>
      <c r="E7" s="306"/>
      <c r="H7" s="312">
        <v>501</v>
      </c>
      <c r="I7" s="316" t="s">
        <v>569</v>
      </c>
      <c r="J7" s="317">
        <f>SUM(J8:J11)</f>
        <v>52184.09</v>
      </c>
    </row>
    <row r="8" spans="1:10" s="285" customFormat="1" ht="21.75" customHeight="1">
      <c r="A8" s="304" t="s">
        <v>592</v>
      </c>
      <c r="B8" s="305" t="s">
        <v>593</v>
      </c>
      <c r="C8" s="306">
        <v>25089.6336</v>
      </c>
      <c r="D8" s="306">
        <v>25089.6336</v>
      </c>
      <c r="E8" s="306"/>
      <c r="H8" s="311">
        <v>50101</v>
      </c>
      <c r="I8" s="318" t="s">
        <v>594</v>
      </c>
      <c r="J8" s="319">
        <v>37661.99</v>
      </c>
    </row>
    <row r="9" spans="1:10" s="285" customFormat="1" ht="21.75" customHeight="1">
      <c r="A9" s="304" t="s">
        <v>595</v>
      </c>
      <c r="B9" s="305" t="s">
        <v>596</v>
      </c>
      <c r="C9" s="306">
        <v>15018.658058</v>
      </c>
      <c r="D9" s="306">
        <v>15018.658058</v>
      </c>
      <c r="E9" s="306"/>
      <c r="H9" s="311">
        <v>50102</v>
      </c>
      <c r="I9" s="318" t="s">
        <v>597</v>
      </c>
      <c r="J9" s="319">
        <v>6500.26</v>
      </c>
    </row>
    <row r="10" spans="1:10" s="285" customFormat="1" ht="21.75" customHeight="1">
      <c r="A10" s="304" t="s">
        <v>598</v>
      </c>
      <c r="B10" s="305" t="s">
        <v>599</v>
      </c>
      <c r="C10" s="306">
        <v>23435.827457</v>
      </c>
      <c r="D10" s="306">
        <v>23435.827457</v>
      </c>
      <c r="E10" s="306"/>
      <c r="H10" s="311">
        <v>50103</v>
      </c>
      <c r="I10" s="318" t="s">
        <v>519</v>
      </c>
      <c r="J10" s="319">
        <v>2592.53</v>
      </c>
    </row>
    <row r="11" spans="1:10" s="285" customFormat="1" ht="21.75" customHeight="1">
      <c r="A11" s="304" t="s">
        <v>600</v>
      </c>
      <c r="B11" s="305" t="s">
        <v>601</v>
      </c>
      <c r="C11" s="306">
        <v>6716.836694</v>
      </c>
      <c r="D11" s="306">
        <v>6716.836694</v>
      </c>
      <c r="E11" s="306"/>
      <c r="H11" s="311">
        <v>50199</v>
      </c>
      <c r="I11" s="311" t="s">
        <v>602</v>
      </c>
      <c r="J11" s="319">
        <v>5429.31</v>
      </c>
    </row>
    <row r="12" spans="1:10" s="285" customFormat="1" ht="21.75" customHeight="1">
      <c r="A12" s="304" t="s">
        <v>603</v>
      </c>
      <c r="B12" s="305" t="s">
        <v>604</v>
      </c>
      <c r="C12" s="306">
        <v>7783.746472</v>
      </c>
      <c r="D12" s="306">
        <v>7783.746472</v>
      </c>
      <c r="E12" s="306"/>
      <c r="H12" s="312">
        <v>502</v>
      </c>
      <c r="I12" s="316" t="s">
        <v>570</v>
      </c>
      <c r="J12" s="317">
        <f>SUM(J13:J22)</f>
        <v>7692.74</v>
      </c>
    </row>
    <row r="13" spans="1:10" s="285" customFormat="1" ht="21.75" customHeight="1">
      <c r="A13" s="304" t="s">
        <v>605</v>
      </c>
      <c r="B13" s="305" t="s">
        <v>606</v>
      </c>
      <c r="C13" s="306">
        <v>1099.875754</v>
      </c>
      <c r="D13" s="306">
        <v>1099.875754</v>
      </c>
      <c r="E13" s="306"/>
      <c r="H13" s="311">
        <v>50201</v>
      </c>
      <c r="I13" s="318" t="s">
        <v>607</v>
      </c>
      <c r="J13" s="319">
        <v>5247.1</v>
      </c>
    </row>
    <row r="14" spans="1:10" s="285" customFormat="1" ht="21.75" customHeight="1">
      <c r="A14" s="304" t="s">
        <v>608</v>
      </c>
      <c r="B14" s="305" t="s">
        <v>609</v>
      </c>
      <c r="C14" s="306">
        <v>3773.433879</v>
      </c>
      <c r="D14" s="306">
        <v>3773.433879</v>
      </c>
      <c r="E14" s="306"/>
      <c r="H14" s="311">
        <v>50202</v>
      </c>
      <c r="I14" s="311" t="s">
        <v>610</v>
      </c>
      <c r="J14" s="319">
        <v>130.54</v>
      </c>
    </row>
    <row r="15" spans="1:10" s="285" customFormat="1" ht="21.75" customHeight="1">
      <c r="A15" s="304" t="s">
        <v>611</v>
      </c>
      <c r="B15" s="305" t="s">
        <v>612</v>
      </c>
      <c r="C15" s="306">
        <v>1195.50716</v>
      </c>
      <c r="D15" s="306">
        <v>1195.50716</v>
      </c>
      <c r="E15" s="306"/>
      <c r="H15" s="311">
        <v>50203</v>
      </c>
      <c r="I15" s="318" t="s">
        <v>613</v>
      </c>
      <c r="J15" s="319">
        <v>123.11</v>
      </c>
    </row>
    <row r="16" spans="1:10" s="285" customFormat="1" ht="21.75" customHeight="1">
      <c r="A16" s="304" t="s">
        <v>614</v>
      </c>
      <c r="B16" s="305" t="s">
        <v>615</v>
      </c>
      <c r="C16" s="306">
        <v>1336.832006</v>
      </c>
      <c r="D16" s="306">
        <v>1336.832006</v>
      </c>
      <c r="E16" s="306"/>
      <c r="H16" s="311">
        <v>50204</v>
      </c>
      <c r="I16" s="318" t="s">
        <v>616</v>
      </c>
      <c r="J16" s="319">
        <v>62</v>
      </c>
    </row>
    <row r="17" spans="1:10" s="285" customFormat="1" ht="21.75" customHeight="1">
      <c r="A17" s="304" t="s">
        <v>617</v>
      </c>
      <c r="B17" s="305" t="s">
        <v>519</v>
      </c>
      <c r="C17" s="306">
        <v>5952.187787</v>
      </c>
      <c r="D17" s="306">
        <v>5952.187787</v>
      </c>
      <c r="E17" s="306"/>
      <c r="H17" s="311">
        <v>50205</v>
      </c>
      <c r="I17" s="318" t="s">
        <v>618</v>
      </c>
      <c r="J17" s="319">
        <v>286.57</v>
      </c>
    </row>
    <row r="18" spans="1:10" s="285" customFormat="1" ht="21.75" customHeight="1">
      <c r="A18" s="304" t="s">
        <v>619</v>
      </c>
      <c r="B18" s="305" t="s">
        <v>620</v>
      </c>
      <c r="C18" s="306">
        <v>32260.834529</v>
      </c>
      <c r="D18" s="306">
        <v>32260.834529</v>
      </c>
      <c r="E18" s="306"/>
      <c r="H18" s="311">
        <v>50206</v>
      </c>
      <c r="I18" s="318" t="s">
        <v>621</v>
      </c>
      <c r="J18" s="319">
        <v>160.35</v>
      </c>
    </row>
    <row r="19" spans="1:10" s="285" customFormat="1" ht="21.75" customHeight="1">
      <c r="A19" s="304" t="s">
        <v>622</v>
      </c>
      <c r="B19" s="305" t="s">
        <v>623</v>
      </c>
      <c r="C19" s="306">
        <v>11290.475079</v>
      </c>
      <c r="D19" s="306"/>
      <c r="E19" s="306">
        <v>11290.475079</v>
      </c>
      <c r="H19" s="311">
        <v>50207</v>
      </c>
      <c r="I19" s="311" t="s">
        <v>624</v>
      </c>
      <c r="J19" s="319">
        <v>94.54</v>
      </c>
    </row>
    <row r="20" spans="1:10" s="285" customFormat="1" ht="21.75" customHeight="1">
      <c r="A20" s="304" t="s">
        <v>625</v>
      </c>
      <c r="B20" s="305" t="s">
        <v>626</v>
      </c>
      <c r="C20" s="306">
        <v>733.485902</v>
      </c>
      <c r="D20" s="306"/>
      <c r="E20" s="306">
        <v>733.485902</v>
      </c>
      <c r="H20" s="311">
        <v>50208</v>
      </c>
      <c r="I20" s="318" t="s">
        <v>627</v>
      </c>
      <c r="J20" s="319">
        <v>378.91</v>
      </c>
    </row>
    <row r="21" spans="1:10" s="285" customFormat="1" ht="21.75" customHeight="1">
      <c r="A21" s="304" t="s">
        <v>628</v>
      </c>
      <c r="B21" s="305" t="s">
        <v>629</v>
      </c>
      <c r="C21" s="306">
        <v>211.146544</v>
      </c>
      <c r="D21" s="306"/>
      <c r="E21" s="306">
        <v>211.146544</v>
      </c>
      <c r="H21" s="311">
        <v>50209</v>
      </c>
      <c r="I21" s="311" t="s">
        <v>630</v>
      </c>
      <c r="J21" s="319">
        <v>209.95</v>
      </c>
    </row>
    <row r="22" spans="1:10" s="285" customFormat="1" ht="21.75" customHeight="1">
      <c r="A22" s="304" t="s">
        <v>631</v>
      </c>
      <c r="B22" s="305" t="s">
        <v>632</v>
      </c>
      <c r="C22" s="306">
        <v>13.25</v>
      </c>
      <c r="D22" s="306"/>
      <c r="E22" s="306">
        <v>13.25</v>
      </c>
      <c r="H22" s="311">
        <v>50299</v>
      </c>
      <c r="I22" s="318" t="s">
        <v>633</v>
      </c>
      <c r="J22" s="319">
        <v>999.67</v>
      </c>
    </row>
    <row r="23" spans="1:10" s="285" customFormat="1" ht="21.75" customHeight="1">
      <c r="A23" s="304" t="s">
        <v>634</v>
      </c>
      <c r="B23" s="305" t="s">
        <v>635</v>
      </c>
      <c r="C23" s="306">
        <v>0.8</v>
      </c>
      <c r="D23" s="306"/>
      <c r="E23" s="306">
        <v>0.8</v>
      </c>
      <c r="H23" s="312">
        <v>503</v>
      </c>
      <c r="I23" s="316" t="s">
        <v>571</v>
      </c>
      <c r="J23" s="317">
        <f>J24</f>
        <v>154.6</v>
      </c>
    </row>
    <row r="24" spans="1:10" s="285" customFormat="1" ht="21.75" customHeight="1">
      <c r="A24" s="304" t="s">
        <v>636</v>
      </c>
      <c r="B24" s="305" t="s">
        <v>637</v>
      </c>
      <c r="C24" s="306">
        <v>247.2733</v>
      </c>
      <c r="D24" s="306"/>
      <c r="E24" s="306">
        <v>247.2733</v>
      </c>
      <c r="H24" s="313">
        <v>50306</v>
      </c>
      <c r="I24" s="320" t="s">
        <v>638</v>
      </c>
      <c r="J24" s="319">
        <v>154.6</v>
      </c>
    </row>
    <row r="25" spans="1:10" s="285" customFormat="1" ht="21.75" customHeight="1">
      <c r="A25" s="304" t="s">
        <v>639</v>
      </c>
      <c r="B25" s="305" t="s">
        <v>640</v>
      </c>
      <c r="C25" s="306">
        <v>886.306657</v>
      </c>
      <c r="D25" s="306"/>
      <c r="E25" s="306">
        <v>886.306657</v>
      </c>
      <c r="H25" s="312">
        <v>505</v>
      </c>
      <c r="I25" s="316" t="s">
        <v>573</v>
      </c>
      <c r="J25" s="317">
        <f>SUM(J26:J28)</f>
        <v>75076.64</v>
      </c>
    </row>
    <row r="26" spans="1:10" s="285" customFormat="1" ht="21.75" customHeight="1">
      <c r="A26" s="304" t="s">
        <v>641</v>
      </c>
      <c r="B26" s="305" t="s">
        <v>642</v>
      </c>
      <c r="C26" s="306">
        <v>269.92018</v>
      </c>
      <c r="D26" s="306"/>
      <c r="E26" s="306">
        <v>269.92018</v>
      </c>
      <c r="H26" s="311">
        <v>50501</v>
      </c>
      <c r="I26" s="318" t="s">
        <v>591</v>
      </c>
      <c r="J26" s="319">
        <v>71478.37</v>
      </c>
    </row>
    <row r="27" spans="1:10" s="285" customFormat="1" ht="21.75" customHeight="1">
      <c r="A27" s="304" t="s">
        <v>643</v>
      </c>
      <c r="B27" s="305" t="s">
        <v>644</v>
      </c>
      <c r="C27" s="306">
        <v>69.7807</v>
      </c>
      <c r="D27" s="306"/>
      <c r="E27" s="306">
        <v>69.7807</v>
      </c>
      <c r="H27" s="311">
        <v>50502</v>
      </c>
      <c r="I27" s="318" t="s">
        <v>623</v>
      </c>
      <c r="J27" s="319">
        <v>3598.27</v>
      </c>
    </row>
    <row r="28" spans="1:10" s="285" customFormat="1" ht="21.75" customHeight="1">
      <c r="A28" s="304" t="s">
        <v>645</v>
      </c>
      <c r="B28" s="305" t="s">
        <v>646</v>
      </c>
      <c r="C28" s="306">
        <v>412.1442</v>
      </c>
      <c r="D28" s="306"/>
      <c r="E28" s="306">
        <v>412.1442</v>
      </c>
      <c r="H28" s="311">
        <v>50599</v>
      </c>
      <c r="I28" s="318" t="s">
        <v>647</v>
      </c>
      <c r="J28" s="319"/>
    </row>
    <row r="29" spans="1:10" s="285" customFormat="1" ht="21.75" customHeight="1">
      <c r="A29" s="304" t="s">
        <v>648</v>
      </c>
      <c r="B29" s="305" t="s">
        <v>649</v>
      </c>
      <c r="C29" s="306">
        <v>880.194208</v>
      </c>
      <c r="D29" s="306"/>
      <c r="E29" s="306">
        <v>880.194208</v>
      </c>
      <c r="H29" s="314">
        <v>506</v>
      </c>
      <c r="I29" s="321" t="s">
        <v>574</v>
      </c>
      <c r="J29" s="317">
        <f>J30</f>
        <v>67.82</v>
      </c>
    </row>
    <row r="30" spans="1:10" s="285" customFormat="1" ht="21.75" customHeight="1">
      <c r="A30" s="304" t="s">
        <v>650</v>
      </c>
      <c r="B30" s="305" t="s">
        <v>651</v>
      </c>
      <c r="C30" s="306">
        <v>131.32</v>
      </c>
      <c r="D30" s="306"/>
      <c r="E30" s="306">
        <v>131.32</v>
      </c>
      <c r="H30" s="313">
        <v>50601</v>
      </c>
      <c r="I30" s="320" t="s">
        <v>652</v>
      </c>
      <c r="J30" s="319">
        <v>67.82</v>
      </c>
    </row>
    <row r="31" spans="1:10" s="285" customFormat="1" ht="21.75" customHeight="1">
      <c r="A31" s="304" t="s">
        <v>653</v>
      </c>
      <c r="B31" s="305" t="s">
        <v>654</v>
      </c>
      <c r="C31" s="306">
        <v>388.972937</v>
      </c>
      <c r="D31" s="306"/>
      <c r="E31" s="306">
        <v>388.972937</v>
      </c>
      <c r="H31" s="312">
        <v>509</v>
      </c>
      <c r="I31" s="316" t="s">
        <v>576</v>
      </c>
      <c r="J31" s="317">
        <f>SUM(J32:J35)</f>
        <v>5155.64</v>
      </c>
    </row>
    <row r="32" spans="1:10" s="285" customFormat="1" ht="21.75" customHeight="1">
      <c r="A32" s="304" t="s">
        <v>655</v>
      </c>
      <c r="B32" s="305" t="s">
        <v>656</v>
      </c>
      <c r="C32" s="306">
        <v>105.112</v>
      </c>
      <c r="D32" s="306"/>
      <c r="E32" s="306">
        <v>105.112</v>
      </c>
      <c r="H32" s="311">
        <v>50901</v>
      </c>
      <c r="I32" s="318" t="s">
        <v>657</v>
      </c>
      <c r="J32" s="319">
        <v>341.97</v>
      </c>
    </row>
    <row r="33" spans="1:10" s="285" customFormat="1" ht="21.75" customHeight="1">
      <c r="A33" s="304" t="s">
        <v>658</v>
      </c>
      <c r="B33" s="305" t="s">
        <v>659</v>
      </c>
      <c r="C33" s="306">
        <v>159.203309</v>
      </c>
      <c r="D33" s="306"/>
      <c r="E33" s="306">
        <v>159.203309</v>
      </c>
      <c r="H33" s="311">
        <v>50902</v>
      </c>
      <c r="I33" s="318" t="s">
        <v>660</v>
      </c>
      <c r="J33" s="319"/>
    </row>
    <row r="34" spans="1:10" s="285" customFormat="1" ht="21.75" customHeight="1">
      <c r="A34" s="304" t="s">
        <v>661</v>
      </c>
      <c r="B34" s="305" t="s">
        <v>613</v>
      </c>
      <c r="C34" s="306">
        <v>188.998521</v>
      </c>
      <c r="D34" s="306"/>
      <c r="E34" s="306">
        <v>188.998521</v>
      </c>
      <c r="H34" s="311">
        <v>50905</v>
      </c>
      <c r="I34" s="318" t="s">
        <v>662</v>
      </c>
      <c r="J34" s="319">
        <v>4653.67</v>
      </c>
    </row>
    <row r="35" spans="1:10" s="285" customFormat="1" ht="21.75" customHeight="1">
      <c r="A35" s="304" t="s">
        <v>663</v>
      </c>
      <c r="B35" s="305" t="s">
        <v>664</v>
      </c>
      <c r="C35" s="306">
        <v>218.233957</v>
      </c>
      <c r="D35" s="306"/>
      <c r="E35" s="306">
        <v>218.233957</v>
      </c>
      <c r="H35" s="311">
        <v>50999</v>
      </c>
      <c r="I35" s="322" t="s">
        <v>665</v>
      </c>
      <c r="J35" s="319">
        <v>160</v>
      </c>
    </row>
    <row r="36" spans="1:5" s="288" customFormat="1" ht="21.75" customHeight="1">
      <c r="A36" s="304" t="s">
        <v>666</v>
      </c>
      <c r="B36" s="305" t="s">
        <v>667</v>
      </c>
      <c r="C36" s="306">
        <v>56.611</v>
      </c>
      <c r="D36" s="306"/>
      <c r="E36" s="306">
        <v>56.611</v>
      </c>
    </row>
    <row r="37" spans="1:5" s="288" customFormat="1" ht="21.75" customHeight="1">
      <c r="A37" s="304" t="s">
        <v>668</v>
      </c>
      <c r="B37" s="305" t="s">
        <v>669</v>
      </c>
      <c r="C37" s="306">
        <v>65.8</v>
      </c>
      <c r="D37" s="306"/>
      <c r="E37" s="306">
        <v>65.8</v>
      </c>
    </row>
    <row r="38" spans="1:5" s="288" customFormat="1" ht="21.75" customHeight="1">
      <c r="A38" s="304" t="s">
        <v>670</v>
      </c>
      <c r="B38" s="305" t="s">
        <v>671</v>
      </c>
      <c r="C38" s="306">
        <v>7.65</v>
      </c>
      <c r="D38" s="306"/>
      <c r="E38" s="306">
        <v>7.65</v>
      </c>
    </row>
    <row r="39" spans="1:5" s="288" customFormat="1" ht="21.75" customHeight="1">
      <c r="A39" s="304" t="s">
        <v>672</v>
      </c>
      <c r="B39" s="305" t="s">
        <v>673</v>
      </c>
      <c r="C39" s="306">
        <v>238.729398</v>
      </c>
      <c r="D39" s="306"/>
      <c r="E39" s="306">
        <v>238.729398</v>
      </c>
    </row>
    <row r="40" spans="1:5" s="288" customFormat="1" ht="21.75" customHeight="1">
      <c r="A40" s="304" t="s">
        <v>674</v>
      </c>
      <c r="B40" s="305" t="s">
        <v>618</v>
      </c>
      <c r="C40" s="306">
        <v>183.979762</v>
      </c>
      <c r="D40" s="306"/>
      <c r="E40" s="306">
        <v>183.979762</v>
      </c>
    </row>
    <row r="41" spans="1:5" s="289" customFormat="1" ht="21.75" customHeight="1">
      <c r="A41" s="304" t="s">
        <v>675</v>
      </c>
      <c r="B41" s="305" t="s">
        <v>676</v>
      </c>
      <c r="C41" s="306">
        <v>1174.229271</v>
      </c>
      <c r="D41" s="306"/>
      <c r="E41" s="306">
        <v>1174.229271</v>
      </c>
    </row>
    <row r="42" spans="1:5" s="289" customFormat="1" ht="21.75" customHeight="1">
      <c r="A42" s="304" t="s">
        <v>677</v>
      </c>
      <c r="B42" s="305" t="s">
        <v>678</v>
      </c>
      <c r="C42" s="306">
        <v>718.058422</v>
      </c>
      <c r="D42" s="306"/>
      <c r="E42" s="306">
        <v>718.058422</v>
      </c>
    </row>
    <row r="43" spans="1:5" s="289" customFormat="1" ht="21.75" customHeight="1">
      <c r="A43" s="304" t="s">
        <v>679</v>
      </c>
      <c r="B43" s="305" t="s">
        <v>627</v>
      </c>
      <c r="C43" s="306">
        <v>628.199875</v>
      </c>
      <c r="D43" s="306"/>
      <c r="E43" s="306">
        <v>628.199875</v>
      </c>
    </row>
    <row r="44" spans="1:5" s="289" customFormat="1" ht="21.75" customHeight="1">
      <c r="A44" s="304" t="s">
        <v>680</v>
      </c>
      <c r="B44" s="305" t="s">
        <v>681</v>
      </c>
      <c r="C44" s="306">
        <v>1633.909485</v>
      </c>
      <c r="D44" s="306"/>
      <c r="E44" s="306">
        <v>1633.909485</v>
      </c>
    </row>
    <row r="45" spans="1:5" s="289" customFormat="1" ht="21.75" customHeight="1">
      <c r="A45" s="304" t="s">
        <v>682</v>
      </c>
      <c r="B45" s="305" t="s">
        <v>683</v>
      </c>
      <c r="C45" s="306">
        <v>1.7</v>
      </c>
      <c r="D45" s="306"/>
      <c r="E45" s="306">
        <v>1.7</v>
      </c>
    </row>
    <row r="46" spans="1:5" s="289" customFormat="1" ht="21.75" customHeight="1">
      <c r="A46" s="304" t="s">
        <v>684</v>
      </c>
      <c r="B46" s="305" t="s">
        <v>633</v>
      </c>
      <c r="C46" s="306">
        <v>1665.465451</v>
      </c>
      <c r="D46" s="306"/>
      <c r="E46" s="306">
        <v>1665.465451</v>
      </c>
    </row>
    <row r="47" spans="1:5" s="289" customFormat="1" ht="21.75" customHeight="1">
      <c r="A47" s="304" t="s">
        <v>685</v>
      </c>
      <c r="B47" s="305" t="s">
        <v>576</v>
      </c>
      <c r="C47" s="306">
        <v>5155.639328</v>
      </c>
      <c r="D47" s="306">
        <v>5155.639328</v>
      </c>
      <c r="E47" s="306"/>
    </row>
    <row r="48" spans="1:5" s="289" customFormat="1" ht="21.75" customHeight="1">
      <c r="A48" s="304" t="s">
        <v>686</v>
      </c>
      <c r="B48" s="305" t="s">
        <v>687</v>
      </c>
      <c r="C48" s="306">
        <v>171.342145</v>
      </c>
      <c r="D48" s="306">
        <v>171.342145</v>
      </c>
      <c r="E48" s="306"/>
    </row>
    <row r="49" spans="1:5" s="289" customFormat="1" ht="21.75" customHeight="1">
      <c r="A49" s="304" t="s">
        <v>688</v>
      </c>
      <c r="B49" s="305" t="s">
        <v>689</v>
      </c>
      <c r="C49" s="306">
        <v>4482.331166</v>
      </c>
      <c r="D49" s="306">
        <v>4482.331166</v>
      </c>
      <c r="E49" s="306"/>
    </row>
    <row r="50" spans="1:5" s="289" customFormat="1" ht="21.75" customHeight="1">
      <c r="A50" s="304" t="s">
        <v>690</v>
      </c>
      <c r="B50" s="305" t="s">
        <v>691</v>
      </c>
      <c r="C50" s="306">
        <v>341.966017</v>
      </c>
      <c r="D50" s="306">
        <v>341.966017</v>
      </c>
      <c r="E50" s="306"/>
    </row>
    <row r="51" spans="1:5" s="289" customFormat="1" ht="21.75" customHeight="1">
      <c r="A51" s="304" t="s">
        <v>692</v>
      </c>
      <c r="B51" s="305" t="s">
        <v>665</v>
      </c>
      <c r="C51" s="306">
        <v>160</v>
      </c>
      <c r="D51" s="306">
        <v>160</v>
      </c>
      <c r="E51" s="306"/>
    </row>
    <row r="52" spans="1:5" s="289" customFormat="1" ht="21.75" customHeight="1">
      <c r="A52" s="304" t="s">
        <v>693</v>
      </c>
      <c r="B52" s="305" t="s">
        <v>694</v>
      </c>
      <c r="C52" s="306">
        <v>222.417101</v>
      </c>
      <c r="D52" s="306"/>
      <c r="E52" s="306">
        <v>222.417101</v>
      </c>
    </row>
    <row r="53" spans="1:5" s="289" customFormat="1" ht="21.75" customHeight="1">
      <c r="A53" s="304" t="s">
        <v>695</v>
      </c>
      <c r="B53" s="305" t="s">
        <v>696</v>
      </c>
      <c r="C53" s="306">
        <v>222.417101</v>
      </c>
      <c r="D53" s="306"/>
      <c r="E53" s="306">
        <v>222.417101</v>
      </c>
    </row>
  </sheetData>
  <sheetProtection/>
  <mergeCells count="3">
    <mergeCell ref="A2:E2"/>
    <mergeCell ref="H2:J2"/>
    <mergeCell ref="A4:B4"/>
  </mergeCells>
  <printOptions horizontalCentered="1"/>
  <pageMargins left="0.7513888888888889" right="0.7513888888888889" top="1" bottom="0.8027777777777778" header="0.5" footer="0.5"/>
  <pageSetup firstPageNumber="66" useFirstPageNumber="1" horizontalDpi="600" verticalDpi="600" orientation="portrait" paperSize="9"/>
  <headerFooter scaleWithDoc="0" alignWithMargins="0">
    <oddFooter>&amp;C&amp;"Times New Roman"&amp;12— &amp;P —</oddFooter>
  </headerFooter>
</worksheet>
</file>

<file path=xl/worksheets/sheet7.xml><?xml version="1.0" encoding="utf-8"?>
<worksheet xmlns="http://schemas.openxmlformats.org/spreadsheetml/2006/main" xmlns:r="http://schemas.openxmlformats.org/officeDocument/2006/relationships">
  <dimension ref="A1:C11"/>
  <sheetViews>
    <sheetView zoomScaleSheetLayoutView="100" workbookViewId="0" topLeftCell="A1">
      <selection activeCell="E8" sqref="E8"/>
    </sheetView>
  </sheetViews>
  <sheetFormatPr defaultColWidth="10.00390625" defaultRowHeight="15" customHeight="1"/>
  <cols>
    <col min="1" max="1" width="27.25390625" style="143" customWidth="1"/>
    <col min="2" max="3" width="27.00390625" style="143" customWidth="1"/>
    <col min="4" max="16384" width="10.00390625" style="143" customWidth="1"/>
  </cols>
  <sheetData>
    <row r="1" s="143" customFormat="1" ht="33" customHeight="1">
      <c r="A1" s="144" t="s">
        <v>697</v>
      </c>
    </row>
    <row r="2" spans="1:3" s="143" customFormat="1" ht="39.75" customHeight="1">
      <c r="A2" s="146" t="s">
        <v>698</v>
      </c>
      <c r="B2" s="146"/>
      <c r="C2" s="146"/>
    </row>
    <row r="3" spans="1:3" s="142" customFormat="1" ht="24" customHeight="1">
      <c r="A3" s="276" t="s">
        <v>699</v>
      </c>
      <c r="B3" s="276"/>
      <c r="C3" s="277" t="s">
        <v>700</v>
      </c>
    </row>
    <row r="4" spans="1:3" s="143" customFormat="1" ht="34.5" customHeight="1">
      <c r="A4" s="278" t="s">
        <v>701</v>
      </c>
      <c r="B4" s="279" t="s">
        <v>702</v>
      </c>
      <c r="C4" s="280"/>
    </row>
    <row r="5" spans="1:3" s="143" customFormat="1" ht="34.5" customHeight="1">
      <c r="A5" s="281"/>
      <c r="B5" s="149" t="s">
        <v>703</v>
      </c>
      <c r="C5" s="149" t="s">
        <v>704</v>
      </c>
    </row>
    <row r="6" spans="1:3" s="143" customFormat="1" ht="34.5" customHeight="1">
      <c r="A6" s="151" t="s">
        <v>705</v>
      </c>
      <c r="B6" s="282"/>
      <c r="C6" s="282">
        <v>1052609</v>
      </c>
    </row>
    <row r="7" spans="1:3" s="143" customFormat="1" ht="34.5" customHeight="1">
      <c r="A7" s="151" t="s">
        <v>706</v>
      </c>
      <c r="B7" s="152"/>
      <c r="C7" s="153">
        <v>223632</v>
      </c>
    </row>
    <row r="8" spans="1:3" s="143" customFormat="1" ht="34.5" customHeight="1">
      <c r="A8" s="151" t="s">
        <v>707</v>
      </c>
      <c r="B8" s="152"/>
      <c r="C8" s="153">
        <v>210934</v>
      </c>
    </row>
    <row r="9" spans="1:3" s="143" customFormat="1" ht="34.5" customHeight="1">
      <c r="A9" s="151" t="s">
        <v>708</v>
      </c>
      <c r="B9" s="152"/>
      <c r="C9" s="153">
        <v>265175</v>
      </c>
    </row>
    <row r="10" spans="1:3" s="143" customFormat="1" ht="34.5" customHeight="1">
      <c r="A10" s="151" t="s">
        <v>709</v>
      </c>
      <c r="B10" s="152"/>
      <c r="C10" s="153">
        <v>352868</v>
      </c>
    </row>
    <row r="11" spans="1:2" s="143" customFormat="1" ht="34.5" customHeight="1">
      <c r="A11" s="154" t="s">
        <v>710</v>
      </c>
      <c r="B11" s="155"/>
    </row>
  </sheetData>
  <sheetProtection/>
  <mergeCells count="5">
    <mergeCell ref="A2:C2"/>
    <mergeCell ref="A3:B3"/>
    <mergeCell ref="B4:C4"/>
    <mergeCell ref="A11:B11"/>
    <mergeCell ref="A4:A5"/>
  </mergeCells>
  <printOptions horizontalCentered="1"/>
  <pageMargins left="0.7868055555555555" right="0.7868055555555555" top="0.9444444444444444" bottom="0.7479166666666667" header="0.3145833333333333" footer="0.5118055555555555"/>
  <pageSetup firstPageNumber="68" useFirstPageNumber="1" horizontalDpi="600" verticalDpi="600" orientation="portrait" paperSize="9"/>
  <headerFooter scaleWithDoc="0" alignWithMargins="0">
    <oddFooter>&amp;C&amp;"Times New Roman"&amp;12— &amp;P —</oddFooter>
  </headerFooter>
</worksheet>
</file>

<file path=xl/worksheets/sheet8.xml><?xml version="1.0" encoding="utf-8"?>
<worksheet xmlns="http://schemas.openxmlformats.org/spreadsheetml/2006/main" xmlns:r="http://schemas.openxmlformats.org/officeDocument/2006/relationships">
  <dimension ref="A1:O13"/>
  <sheetViews>
    <sheetView zoomScaleSheetLayoutView="100" workbookViewId="0" topLeftCell="A1">
      <selection activeCell="J11" sqref="J11"/>
    </sheetView>
  </sheetViews>
  <sheetFormatPr defaultColWidth="9.00390625" defaultRowHeight="15" customHeight="1"/>
  <cols>
    <col min="1" max="1" width="11.75390625" style="256" customWidth="1"/>
    <col min="2" max="2" width="20.375" style="256" customWidth="1"/>
    <col min="3" max="3" width="39.75390625" style="256" customWidth="1"/>
    <col min="4" max="4" width="11.875" style="256" customWidth="1"/>
    <col min="5" max="7" width="9.00390625" style="256" customWidth="1"/>
    <col min="8" max="8" width="11.75390625" style="256" customWidth="1"/>
    <col min="9" max="9" width="20.375" style="256" customWidth="1"/>
    <col min="10" max="10" width="39.75390625" style="256" customWidth="1"/>
    <col min="11" max="11" width="11.875" style="256" customWidth="1"/>
    <col min="12" max="252" width="9.00390625" style="256" customWidth="1"/>
    <col min="253" max="16384" width="9.00390625" style="256" customWidth="1"/>
  </cols>
  <sheetData>
    <row r="1" s="256" customFormat="1" ht="30" customHeight="1">
      <c r="A1" s="144" t="s">
        <v>711</v>
      </c>
    </row>
    <row r="2" spans="1:15" s="143" customFormat="1" ht="41.25" customHeight="1">
      <c r="A2" s="259" t="s">
        <v>712</v>
      </c>
      <c r="B2" s="260"/>
      <c r="C2" s="260"/>
      <c r="D2" s="260"/>
      <c r="H2" s="270"/>
      <c r="I2" s="273"/>
      <c r="J2" s="273"/>
      <c r="K2" s="273"/>
      <c r="L2" s="273"/>
      <c r="M2" s="273"/>
      <c r="N2" s="273"/>
      <c r="O2" s="274"/>
    </row>
    <row r="3" spans="8:15" s="143" customFormat="1" ht="30" customHeight="1">
      <c r="H3" s="271" t="s">
        <v>2</v>
      </c>
      <c r="I3" s="274"/>
      <c r="J3" s="274"/>
      <c r="K3" s="274"/>
      <c r="L3" s="274"/>
      <c r="M3" s="274"/>
      <c r="N3" s="275"/>
      <c r="O3" s="274"/>
    </row>
    <row r="4" spans="1:8" s="257" customFormat="1" ht="29.25" customHeight="1">
      <c r="A4" s="261" t="s">
        <v>713</v>
      </c>
      <c r="B4" s="262" t="s">
        <v>714</v>
      </c>
      <c r="C4" s="262" t="s">
        <v>47</v>
      </c>
      <c r="D4" s="262" t="s">
        <v>715</v>
      </c>
      <c r="E4" s="262"/>
      <c r="F4" s="262"/>
      <c r="G4" s="262"/>
      <c r="H4" s="262"/>
    </row>
    <row r="5" spans="1:8" s="258" customFormat="1" ht="42" customHeight="1">
      <c r="A5" s="261"/>
      <c r="B5" s="262"/>
      <c r="C5" s="262"/>
      <c r="D5" s="263" t="s">
        <v>716</v>
      </c>
      <c r="E5" s="263" t="s">
        <v>717</v>
      </c>
      <c r="F5" s="263" t="s">
        <v>718</v>
      </c>
      <c r="G5" s="272" t="s">
        <v>719</v>
      </c>
      <c r="H5" s="272" t="s">
        <v>720</v>
      </c>
    </row>
    <row r="6" spans="1:8" s="258" customFormat="1" ht="42" customHeight="1">
      <c r="A6" s="261"/>
      <c r="B6" s="262"/>
      <c r="C6" s="264">
        <f aca="true" t="shared" si="0" ref="C6:G6">C7+C8+C9+C10+C11+C12+C13</f>
        <v>9733</v>
      </c>
      <c r="D6" s="264">
        <f t="shared" si="0"/>
        <v>9033</v>
      </c>
      <c r="E6" s="264">
        <f t="shared" si="0"/>
        <v>40</v>
      </c>
      <c r="F6" s="264">
        <f t="shared" si="0"/>
        <v>585</v>
      </c>
      <c r="G6" s="264">
        <f t="shared" si="0"/>
        <v>75</v>
      </c>
      <c r="H6" s="264"/>
    </row>
    <row r="7" spans="1:8" s="258" customFormat="1" ht="42" customHeight="1">
      <c r="A7" s="261"/>
      <c r="B7" s="265" t="s">
        <v>721</v>
      </c>
      <c r="C7" s="264">
        <v>589</v>
      </c>
      <c r="D7" s="264">
        <v>589</v>
      </c>
      <c r="E7" s="264"/>
      <c r="F7" s="264"/>
      <c r="G7" s="264"/>
      <c r="H7" s="264"/>
    </row>
    <row r="8" spans="1:8" s="258" customFormat="1" ht="42" customHeight="1">
      <c r="A8" s="261"/>
      <c r="B8" s="266" t="s">
        <v>722</v>
      </c>
      <c r="C8" s="264">
        <v>2640</v>
      </c>
      <c r="D8" s="264">
        <v>2640</v>
      </c>
      <c r="E8" s="264"/>
      <c r="F8" s="264"/>
      <c r="G8" s="264"/>
      <c r="H8" s="264"/>
    </row>
    <row r="9" spans="1:8" s="258" customFormat="1" ht="48.75" customHeight="1">
      <c r="A9" s="261"/>
      <c r="B9" s="267" t="s">
        <v>723</v>
      </c>
      <c r="C9" s="264">
        <v>145</v>
      </c>
      <c r="D9" s="264">
        <v>145</v>
      </c>
      <c r="E9" s="264"/>
      <c r="F9" s="264"/>
      <c r="G9" s="264"/>
      <c r="H9" s="264"/>
    </row>
    <row r="10" spans="1:8" s="258" customFormat="1" ht="42" customHeight="1">
      <c r="A10" s="261"/>
      <c r="B10" s="268" t="s">
        <v>724</v>
      </c>
      <c r="C10" s="264">
        <v>4409</v>
      </c>
      <c r="D10" s="264">
        <v>4409</v>
      </c>
      <c r="E10" s="264"/>
      <c r="F10" s="264"/>
      <c r="G10" s="264"/>
      <c r="H10" s="264"/>
    </row>
    <row r="11" spans="1:8" s="258" customFormat="1" ht="30" customHeight="1">
      <c r="A11" s="261"/>
      <c r="B11" s="268" t="s">
        <v>725</v>
      </c>
      <c r="C11" s="264">
        <v>100</v>
      </c>
      <c r="D11" s="264">
        <v>100</v>
      </c>
      <c r="E11" s="264"/>
      <c r="F11" s="264"/>
      <c r="G11" s="264"/>
      <c r="H11" s="264"/>
    </row>
    <row r="12" spans="1:8" s="258" customFormat="1" ht="30" customHeight="1">
      <c r="A12" s="261"/>
      <c r="B12" s="269" t="s">
        <v>726</v>
      </c>
      <c r="C12" s="264">
        <v>1000</v>
      </c>
      <c r="D12" s="264">
        <v>1000</v>
      </c>
      <c r="E12" s="264"/>
      <c r="F12" s="264"/>
      <c r="G12" s="264"/>
      <c r="H12" s="264"/>
    </row>
    <row r="13" spans="1:8" s="258" customFormat="1" ht="30" customHeight="1">
      <c r="A13" s="261"/>
      <c r="B13" s="265" t="s">
        <v>727</v>
      </c>
      <c r="C13" s="264">
        <v>850</v>
      </c>
      <c r="D13" s="264">
        <v>150</v>
      </c>
      <c r="E13" s="264">
        <v>40</v>
      </c>
      <c r="F13" s="264">
        <v>585</v>
      </c>
      <c r="G13" s="264">
        <v>75</v>
      </c>
      <c r="H13" s="264"/>
    </row>
    <row r="14" s="258" customFormat="1" ht="15.75"/>
    <row r="15" s="258" customFormat="1" ht="15.75"/>
    <row r="16" s="258" customFormat="1" ht="15.75"/>
    <row r="17" s="258" customFormat="1" ht="15.75"/>
    <row r="18" s="258" customFormat="1" ht="15.75"/>
    <row r="19" s="258" customFormat="1" ht="15.75"/>
    <row r="20" s="258" customFormat="1" ht="15.75"/>
    <row r="21" s="258" customFormat="1" ht="15.75"/>
    <row r="22" s="258" customFormat="1" ht="15.75"/>
    <row r="23" s="258" customFormat="1" ht="15.75"/>
    <row r="24" s="258" customFormat="1" ht="15.75"/>
    <row r="25" s="258" customFormat="1" ht="15.75"/>
    <row r="26" s="258" customFormat="1" ht="15.75"/>
    <row r="27" s="258" customFormat="1" ht="15.75"/>
    <row r="28" s="258" customFormat="1" ht="15.75"/>
    <row r="29" s="258" customFormat="1" ht="15.75"/>
    <row r="30" s="258" customFormat="1" ht="15.75"/>
    <row r="31" s="258" customFormat="1" ht="15.75"/>
    <row r="32" s="258" customFormat="1" ht="15.75"/>
    <row r="33" s="258" customFormat="1" ht="15.75"/>
    <row r="34" s="258" customFormat="1" ht="15.75"/>
    <row r="35" s="258" customFormat="1" ht="15.75"/>
    <row r="36" s="258" customFormat="1" ht="15.75"/>
    <row r="37" s="258" customFormat="1" ht="15.75"/>
    <row r="38" s="258" customFormat="1" ht="15.75"/>
    <row r="39" s="258" customFormat="1" ht="15.75"/>
    <row r="40" s="258" customFormat="1" ht="15.75"/>
    <row r="41" s="258" customFormat="1" ht="15.75"/>
    <row r="42" s="258" customFormat="1" ht="15.75"/>
    <row r="43" s="258" customFormat="1" ht="15.75"/>
    <row r="44" s="258" customFormat="1" ht="15.75"/>
    <row r="45" s="258" customFormat="1" ht="15.75"/>
    <row r="46" s="258" customFormat="1" ht="15.75"/>
    <row r="47" s="258" customFormat="1" ht="15.75"/>
    <row r="48" s="258" customFormat="1" ht="15.75"/>
    <row r="49" s="258" customFormat="1" ht="15.75"/>
    <row r="50" s="258" customFormat="1" ht="15.75"/>
    <row r="51" s="258" customFormat="1" ht="15.75"/>
    <row r="52" s="258" customFormat="1" ht="15.75"/>
    <row r="53" s="258" customFormat="1" ht="15.75"/>
    <row r="54" s="258" customFormat="1" ht="15.75"/>
    <row r="55" s="258" customFormat="1" ht="15.75"/>
    <row r="56" s="258" customFormat="1" ht="15.75"/>
    <row r="57" s="258" customFormat="1" ht="15.75"/>
    <row r="58" s="258" customFormat="1" ht="15.75"/>
    <row r="59" s="258" customFormat="1" ht="15.75"/>
    <row r="60" s="258" customFormat="1" ht="15.75"/>
    <row r="61" s="258" customFormat="1" ht="15.75"/>
    <row r="62" s="258" customFormat="1" ht="15.75"/>
    <row r="63" s="258" customFormat="1" ht="15.75"/>
    <row r="64" s="258" customFormat="1" ht="15.75"/>
    <row r="65" s="258" customFormat="1" ht="15.75"/>
    <row r="66" s="258" customFormat="1" ht="15.75"/>
    <row r="67" s="258" customFormat="1" ht="15.75"/>
    <row r="68" s="258" customFormat="1" ht="15.75"/>
    <row r="69" s="258" customFormat="1" ht="15.75"/>
    <row r="70" s="258" customFormat="1" ht="15.75"/>
    <row r="71" s="258" customFormat="1" ht="15.75"/>
    <row r="72" s="258" customFormat="1" ht="15.75"/>
    <row r="73" s="258" customFormat="1" ht="15.75"/>
    <row r="74" s="258" customFormat="1" ht="15.75"/>
    <row r="75" s="258" customFormat="1" ht="15.75"/>
    <row r="76" s="258" customFormat="1" ht="15.75"/>
    <row r="77" s="258" customFormat="1" ht="15.75"/>
    <row r="78" s="258" customFormat="1" ht="15.75"/>
    <row r="79" s="258" customFormat="1" ht="15.75"/>
    <row r="80" s="258" customFormat="1" ht="15.75"/>
    <row r="81" s="258" customFormat="1" ht="15.75"/>
    <row r="82" s="258" customFormat="1" ht="15.75"/>
    <row r="83" s="258" customFormat="1" ht="15.75"/>
    <row r="84" s="258" customFormat="1" ht="15.75"/>
    <row r="85" s="258" customFormat="1" ht="15.75"/>
    <row r="86" s="258" customFormat="1" ht="15.75"/>
    <row r="87" s="258" customFormat="1" ht="15.75"/>
    <row r="88" s="258" customFormat="1" ht="15.75"/>
    <row r="89" s="258" customFormat="1" ht="15.75"/>
    <row r="90" s="258" customFormat="1" ht="15.75"/>
    <row r="91" s="258" customFormat="1" ht="15.75"/>
    <row r="92" s="258" customFormat="1" ht="15.75"/>
    <row r="93" s="258" customFormat="1" ht="15.75"/>
    <row r="94" s="258" customFormat="1" ht="15.75"/>
    <row r="95" s="258" customFormat="1" ht="15.75"/>
  </sheetData>
  <sheetProtection/>
  <mergeCells count="6">
    <mergeCell ref="A2:D2"/>
    <mergeCell ref="H2:N2"/>
    <mergeCell ref="D4:H4"/>
    <mergeCell ref="A4:A13"/>
    <mergeCell ref="B4:B6"/>
    <mergeCell ref="C4:C5"/>
  </mergeCells>
  <printOptions horizontalCentered="1"/>
  <pageMargins left="0.7868055555555555" right="0.7868055555555555" top="0.9444444444444444" bottom="0.7479166666666667" header="0.3145833333333333" footer="0.5118055555555555"/>
  <pageSetup firstPageNumber="69" useFirstPageNumber="1" horizontalDpi="600" verticalDpi="600" orientation="portrait" paperSize="9"/>
  <headerFooter scaleWithDoc="0" alignWithMargins="0">
    <oddFooter>&amp;C&amp;"Times New Roman"&amp;12— &amp;P —</oddFooter>
  </headerFooter>
</worksheet>
</file>

<file path=xl/worksheets/sheet9.xml><?xml version="1.0" encoding="utf-8"?>
<worksheet xmlns="http://schemas.openxmlformats.org/spreadsheetml/2006/main" xmlns:r="http://schemas.openxmlformats.org/officeDocument/2006/relationships">
  <dimension ref="A1:D34"/>
  <sheetViews>
    <sheetView showZeros="0" zoomScaleSheetLayoutView="100" workbookViewId="0" topLeftCell="A1">
      <selection activeCell="G17" sqref="G17"/>
    </sheetView>
  </sheetViews>
  <sheetFormatPr defaultColWidth="9.00390625" defaultRowHeight="15.75" customHeight="1"/>
  <cols>
    <col min="1" max="1" width="16.125" style="158" customWidth="1"/>
    <col min="2" max="2" width="46.125" style="158" customWidth="1"/>
    <col min="3" max="3" width="10.375" style="158" customWidth="1"/>
    <col min="4" max="4" width="11.25390625" style="158" customWidth="1"/>
    <col min="5" max="250" width="9.00390625" style="158" customWidth="1"/>
    <col min="251" max="16384" width="9.00390625" style="158" customWidth="1"/>
  </cols>
  <sheetData>
    <row r="1" spans="1:2" s="158" customFormat="1" ht="18">
      <c r="A1" s="161" t="s">
        <v>728</v>
      </c>
      <c r="B1" s="236"/>
    </row>
    <row r="2" spans="1:4" s="158" customFormat="1" ht="41.25" customHeight="1">
      <c r="A2" s="162" t="s">
        <v>729</v>
      </c>
      <c r="B2" s="163"/>
      <c r="C2" s="163"/>
      <c r="D2" s="163"/>
    </row>
    <row r="3" spans="2:4" s="164" customFormat="1" ht="10.5" customHeight="1">
      <c r="B3" s="237"/>
      <c r="C3" s="238" t="s">
        <v>730</v>
      </c>
      <c r="D3" s="238"/>
    </row>
    <row r="4" spans="1:4" s="156" customFormat="1" ht="19.5" customHeight="1">
      <c r="A4" s="211" t="s">
        <v>45</v>
      </c>
      <c r="B4" s="211" t="s">
        <v>46</v>
      </c>
      <c r="C4" s="212" t="s">
        <v>47</v>
      </c>
      <c r="D4" s="212" t="s">
        <v>731</v>
      </c>
    </row>
    <row r="5" spans="1:4" s="156" customFormat="1" ht="19.5" customHeight="1">
      <c r="A5" s="217">
        <v>10301</v>
      </c>
      <c r="B5" s="214" t="s">
        <v>732</v>
      </c>
      <c r="C5" s="239">
        <f>SUM(C6:C22)</f>
        <v>347240.75</v>
      </c>
      <c r="D5" s="216"/>
    </row>
    <row r="6" spans="1:4" s="157" customFormat="1" ht="19.5" customHeight="1">
      <c r="A6" s="217">
        <v>1030102</v>
      </c>
      <c r="B6" s="240" t="s">
        <v>733</v>
      </c>
      <c r="C6" s="241">
        <v>0</v>
      </c>
      <c r="D6" s="222"/>
    </row>
    <row r="7" spans="1:4" s="157" customFormat="1" ht="19.5" customHeight="1">
      <c r="A7" s="217">
        <v>1030115</v>
      </c>
      <c r="B7" s="240" t="s">
        <v>734</v>
      </c>
      <c r="C7" s="241">
        <v>0</v>
      </c>
      <c r="D7" s="222"/>
    </row>
    <row r="8" spans="1:4" s="157" customFormat="1" ht="19.5" customHeight="1">
      <c r="A8" s="217">
        <v>1030129</v>
      </c>
      <c r="B8" s="240" t="s">
        <v>735</v>
      </c>
      <c r="C8" s="241">
        <v>0</v>
      </c>
      <c r="D8" s="222"/>
    </row>
    <row r="9" spans="1:4" s="157" customFormat="1" ht="19.5" customHeight="1">
      <c r="A9" s="217">
        <v>1030146</v>
      </c>
      <c r="B9" s="240" t="s">
        <v>736</v>
      </c>
      <c r="C9" s="241">
        <v>0</v>
      </c>
      <c r="D9" s="222"/>
    </row>
    <row r="10" spans="1:4" s="157" customFormat="1" ht="19.5" customHeight="1">
      <c r="A10" s="217">
        <v>1030147</v>
      </c>
      <c r="B10" s="240" t="s">
        <v>737</v>
      </c>
      <c r="C10" s="241">
        <v>0</v>
      </c>
      <c r="D10" s="222"/>
    </row>
    <row r="11" spans="1:4" s="157" customFormat="1" ht="19.5" customHeight="1">
      <c r="A11" s="217">
        <v>1030148</v>
      </c>
      <c r="B11" s="240" t="s">
        <v>738</v>
      </c>
      <c r="C11" s="241">
        <v>322006</v>
      </c>
      <c r="D11" s="222"/>
    </row>
    <row r="12" spans="1:4" s="157" customFormat="1" ht="19.5" customHeight="1">
      <c r="A12" s="217">
        <v>1030150</v>
      </c>
      <c r="B12" s="240" t="s">
        <v>739</v>
      </c>
      <c r="C12" s="241">
        <v>0</v>
      </c>
      <c r="D12" s="222"/>
    </row>
    <row r="13" spans="1:4" s="157" customFormat="1" ht="19.5" customHeight="1">
      <c r="A13" s="217">
        <v>1030155</v>
      </c>
      <c r="B13" s="240" t="s">
        <v>740</v>
      </c>
      <c r="C13" s="241">
        <v>0</v>
      </c>
      <c r="D13" s="222"/>
    </row>
    <row r="14" spans="1:4" s="157" customFormat="1" ht="19.5" customHeight="1">
      <c r="A14" s="217">
        <v>1030156</v>
      </c>
      <c r="B14" s="242" t="s">
        <v>741</v>
      </c>
      <c r="C14" s="241">
        <v>13060.75</v>
      </c>
      <c r="D14" s="222"/>
    </row>
    <row r="15" spans="1:4" s="157" customFormat="1" ht="19.5" customHeight="1">
      <c r="A15" s="217">
        <v>1030157</v>
      </c>
      <c r="B15" s="240" t="s">
        <v>742</v>
      </c>
      <c r="C15" s="241">
        <v>0</v>
      </c>
      <c r="D15" s="222"/>
    </row>
    <row r="16" spans="1:4" s="157" customFormat="1" ht="19.5" customHeight="1">
      <c r="A16" s="217">
        <v>1030158</v>
      </c>
      <c r="B16" s="243" t="s">
        <v>743</v>
      </c>
      <c r="C16" s="241">
        <v>0</v>
      </c>
      <c r="D16" s="222"/>
    </row>
    <row r="17" spans="1:4" s="157" customFormat="1" ht="19.5" customHeight="1">
      <c r="A17" s="217">
        <v>1030159</v>
      </c>
      <c r="B17" s="243" t="s">
        <v>744</v>
      </c>
      <c r="C17" s="241">
        <v>0</v>
      </c>
      <c r="D17" s="222"/>
    </row>
    <row r="18" spans="1:4" s="157" customFormat="1" ht="19.5" customHeight="1">
      <c r="A18" s="217">
        <v>1030178</v>
      </c>
      <c r="B18" s="243" t="s">
        <v>745</v>
      </c>
      <c r="C18" s="241">
        <v>5400</v>
      </c>
      <c r="D18" s="222"/>
    </row>
    <row r="19" spans="1:4" s="157" customFormat="1" ht="19.5" customHeight="1">
      <c r="A19" s="217">
        <v>1030180</v>
      </c>
      <c r="B19" s="243" t="s">
        <v>746</v>
      </c>
      <c r="C19" s="241">
        <v>0</v>
      </c>
      <c r="D19" s="222"/>
    </row>
    <row r="20" spans="1:4" s="157" customFormat="1" ht="19.5" customHeight="1">
      <c r="A20" s="217">
        <v>1030199</v>
      </c>
      <c r="B20" s="243" t="s">
        <v>747</v>
      </c>
      <c r="C20" s="241">
        <v>0</v>
      </c>
      <c r="D20" s="222"/>
    </row>
    <row r="21" spans="1:4" s="157" customFormat="1" ht="19.5" customHeight="1">
      <c r="A21" s="217">
        <v>1031006</v>
      </c>
      <c r="B21" s="243" t="s">
        <v>748</v>
      </c>
      <c r="C21" s="241">
        <v>0</v>
      </c>
      <c r="D21" s="222"/>
    </row>
    <row r="22" spans="1:4" s="235" customFormat="1" ht="19.5" customHeight="1">
      <c r="A22" s="244">
        <v>1031099</v>
      </c>
      <c r="B22" s="245" t="s">
        <v>749</v>
      </c>
      <c r="C22" s="241">
        <v>6774</v>
      </c>
      <c r="D22" s="246"/>
    </row>
    <row r="23" spans="1:4" s="235" customFormat="1" ht="19.5" customHeight="1">
      <c r="A23" s="228"/>
      <c r="B23" s="231"/>
      <c r="C23" s="241"/>
      <c r="D23" s="246"/>
    </row>
    <row r="24" spans="1:4" s="235" customFormat="1" ht="19.5" customHeight="1">
      <c r="A24" s="247">
        <v>110</v>
      </c>
      <c r="B24" s="248" t="s">
        <v>750</v>
      </c>
      <c r="C24" s="249">
        <f>C25+C28+C30+C32</f>
        <v>322900</v>
      </c>
      <c r="D24" s="250"/>
    </row>
    <row r="25" spans="1:4" s="235" customFormat="1" ht="19.5" customHeight="1">
      <c r="A25" s="228">
        <v>11004</v>
      </c>
      <c r="B25" s="251" t="s">
        <v>751</v>
      </c>
      <c r="C25" s="241">
        <f>C26+C27</f>
        <v>9127</v>
      </c>
      <c r="D25" s="250"/>
    </row>
    <row r="26" spans="1:4" s="235" customFormat="1" ht="19.5" customHeight="1">
      <c r="A26" s="228">
        <v>1100401</v>
      </c>
      <c r="B26" s="251" t="s">
        <v>752</v>
      </c>
      <c r="C26" s="241">
        <v>9127</v>
      </c>
      <c r="D26" s="250"/>
    </row>
    <row r="27" spans="1:4" s="235" customFormat="1" ht="19.5" customHeight="1">
      <c r="A27" s="228">
        <v>1100402</v>
      </c>
      <c r="B27" s="251" t="s">
        <v>753</v>
      </c>
      <c r="C27" s="241">
        <v>0</v>
      </c>
      <c r="D27" s="250"/>
    </row>
    <row r="28" spans="1:4" s="235" customFormat="1" ht="19.5" customHeight="1">
      <c r="A28" s="228">
        <v>11011</v>
      </c>
      <c r="B28" s="251" t="s">
        <v>754</v>
      </c>
      <c r="C28" s="241">
        <f>C29</f>
        <v>117584</v>
      </c>
      <c r="D28" s="250"/>
    </row>
    <row r="29" spans="1:4" s="235" customFormat="1" ht="19.5" customHeight="1">
      <c r="A29" s="228">
        <v>1101102</v>
      </c>
      <c r="B29" s="251" t="s">
        <v>755</v>
      </c>
      <c r="C29" s="241">
        <v>117584</v>
      </c>
      <c r="D29" s="250"/>
    </row>
    <row r="30" spans="1:4" s="235" customFormat="1" ht="19.5" customHeight="1">
      <c r="A30" s="228">
        <v>11008</v>
      </c>
      <c r="B30" s="251" t="s">
        <v>756</v>
      </c>
      <c r="C30" s="241">
        <f>C31</f>
        <v>192866</v>
      </c>
      <c r="D30" s="250"/>
    </row>
    <row r="31" spans="1:4" s="235" customFormat="1" ht="19.5" customHeight="1">
      <c r="A31" s="228">
        <v>1100802</v>
      </c>
      <c r="B31" s="251" t="s">
        <v>757</v>
      </c>
      <c r="C31" s="241">
        <v>192866</v>
      </c>
      <c r="D31" s="250"/>
    </row>
    <row r="32" spans="1:4" s="157" customFormat="1" ht="19.5" customHeight="1">
      <c r="A32" s="228">
        <v>11009</v>
      </c>
      <c r="B32" s="252" t="s">
        <v>758</v>
      </c>
      <c r="C32" s="241">
        <v>3323</v>
      </c>
      <c r="D32" s="253"/>
    </row>
    <row r="33" spans="1:4" s="157" customFormat="1" ht="19.5" customHeight="1">
      <c r="A33" s="228"/>
      <c r="B33" s="222"/>
      <c r="C33" s="222"/>
      <c r="D33" s="253"/>
    </row>
    <row r="34" spans="1:4" s="157" customFormat="1" ht="19.5" customHeight="1">
      <c r="A34" s="254"/>
      <c r="B34" s="255" t="s">
        <v>759</v>
      </c>
      <c r="C34" s="215">
        <f>C24+C5</f>
        <v>670140.75</v>
      </c>
      <c r="D34" s="253"/>
    </row>
    <row r="35" s="157" customFormat="1" ht="19.5" customHeight="1"/>
    <row r="36" s="157" customFormat="1" ht="19.5" customHeight="1"/>
    <row r="37" s="157" customFormat="1" ht="19.5" customHeight="1"/>
    <row r="38" s="157" customFormat="1" ht="19.5" customHeight="1"/>
    <row r="39" s="157" customFormat="1" ht="19.5" customHeight="1"/>
    <row r="40" s="157" customFormat="1" ht="19.5" customHeight="1"/>
    <row r="41" s="157" customFormat="1" ht="19.5" customHeight="1"/>
    <row r="42" s="157" customFormat="1" ht="19.5" customHeight="1"/>
    <row r="43" s="157" customFormat="1" ht="19.5" customHeight="1"/>
    <row r="44" s="157" customFormat="1" ht="19.5" customHeight="1"/>
    <row r="45" s="157" customFormat="1" ht="19.5" customHeight="1"/>
    <row r="46" s="157" customFormat="1" ht="19.5" customHeight="1"/>
    <row r="47" s="157" customFormat="1" ht="19.5" customHeight="1"/>
    <row r="48" s="157" customFormat="1" ht="19.5" customHeight="1"/>
    <row r="49" s="157" customFormat="1" ht="19.5" customHeight="1"/>
    <row r="50" s="157" customFormat="1" ht="19.5" customHeight="1"/>
    <row r="51" s="157" customFormat="1" ht="19.5" customHeight="1"/>
    <row r="52" s="157" customFormat="1" ht="19.5" customHeight="1"/>
    <row r="53" s="157" customFormat="1" ht="19.5" customHeight="1"/>
    <row r="54" s="157" customFormat="1" ht="19.5" customHeight="1"/>
    <row r="55" s="157" customFormat="1" ht="19.5" customHeight="1"/>
    <row r="56" s="157" customFormat="1" ht="15.75"/>
    <row r="57" s="157" customFormat="1" ht="15.75"/>
    <row r="58" s="157" customFormat="1" ht="15.75"/>
    <row r="59" s="157" customFormat="1" ht="15.75"/>
    <row r="60" s="157" customFormat="1" ht="15.75"/>
    <row r="61" s="157" customFormat="1" ht="15.75"/>
    <row r="62" s="157" customFormat="1" ht="15.75"/>
    <row r="63" s="157" customFormat="1" ht="15.75"/>
    <row r="64" s="157" customFormat="1" ht="15.75"/>
    <row r="65" s="157" customFormat="1" ht="15.75"/>
    <row r="66" s="157" customFormat="1" ht="15.75"/>
    <row r="67" s="157" customFormat="1" ht="15.75"/>
    <row r="68" s="157" customFormat="1" ht="15.75"/>
    <row r="69" s="157" customFormat="1" ht="15.75"/>
    <row r="70" s="157" customFormat="1" ht="15.75"/>
    <row r="71" s="157" customFormat="1" ht="15.75"/>
    <row r="72" s="157" customFormat="1" ht="15.75"/>
    <row r="73" s="157" customFormat="1" ht="15.75"/>
    <row r="74" s="157" customFormat="1" ht="15.75"/>
    <row r="75" s="157" customFormat="1" ht="15.75"/>
    <row r="76" s="157" customFormat="1" ht="15.75"/>
    <row r="77" s="157" customFormat="1" ht="15.75"/>
    <row r="78" s="157" customFormat="1" ht="15.75"/>
    <row r="79" s="157" customFormat="1" ht="15.75"/>
    <row r="80" s="157" customFormat="1" ht="15.75"/>
    <row r="81" s="157" customFormat="1" ht="15.75"/>
    <row r="82" s="157" customFormat="1" ht="15.75"/>
    <row r="83" s="157" customFormat="1" ht="15.75"/>
    <row r="84" s="157" customFormat="1" ht="15.75"/>
    <row r="85" s="157" customFormat="1" ht="15.75"/>
    <row r="86" s="157" customFormat="1" ht="15.75"/>
    <row r="87" s="157" customFormat="1" ht="15.75"/>
    <row r="88" s="157" customFormat="1" ht="15.75"/>
    <row r="89" s="157" customFormat="1" ht="15.75"/>
    <row r="90" s="157" customFormat="1" ht="15.75"/>
    <row r="91" s="157" customFormat="1" ht="15.75"/>
    <row r="92" s="157" customFormat="1" ht="15.75"/>
    <row r="93" s="157" customFormat="1" ht="15.75"/>
    <row r="94" s="157" customFormat="1" ht="15.75"/>
    <row r="95" s="157" customFormat="1" ht="15.75"/>
    <row r="96" s="157" customFormat="1" ht="15.75"/>
    <row r="97" s="157" customFormat="1" ht="15.75"/>
    <row r="98" s="157" customFormat="1" ht="15.75"/>
    <row r="99" s="157" customFormat="1" ht="15.75"/>
    <row r="100" s="157" customFormat="1" ht="15.75"/>
    <row r="101" s="157" customFormat="1" ht="15.75"/>
    <row r="102" s="157" customFormat="1" ht="15.75"/>
    <row r="103" s="157" customFormat="1" ht="15.75"/>
    <row r="104" s="157" customFormat="1" ht="15.75"/>
    <row r="105" s="157" customFormat="1" ht="15.75"/>
    <row r="106" s="157" customFormat="1" ht="15.75"/>
    <row r="107" s="157" customFormat="1" ht="15.75"/>
    <row r="108" s="157" customFormat="1" ht="15.75"/>
    <row r="109" s="157" customFormat="1" ht="15.75"/>
    <row r="110" s="157" customFormat="1" ht="15.75"/>
    <row r="111" s="157" customFormat="1" ht="15.75"/>
    <row r="112" s="157" customFormat="1" ht="15.75"/>
    <row r="113" s="157" customFormat="1" ht="15.75"/>
    <row r="114" s="157" customFormat="1" ht="15.75"/>
    <row r="115" s="157" customFormat="1" ht="15.75"/>
    <row r="116" s="157" customFormat="1" ht="15.75"/>
    <row r="117" s="157" customFormat="1" ht="15.75"/>
    <row r="118" s="157" customFormat="1" ht="15.75"/>
    <row r="119" s="157" customFormat="1" ht="15.75"/>
    <row r="120" s="157" customFormat="1" ht="15.75"/>
    <row r="121" s="157" customFormat="1" ht="15.75"/>
    <row r="122" s="157" customFormat="1" ht="15.75"/>
    <row r="123" s="157" customFormat="1" ht="15.75"/>
    <row r="124" s="157" customFormat="1" ht="15.75"/>
    <row r="125" s="157" customFormat="1" ht="15.75"/>
    <row r="126" s="157" customFormat="1" ht="15.75"/>
    <row r="127" s="157" customFormat="1" ht="15.75"/>
    <row r="128" s="157" customFormat="1" ht="15.75"/>
    <row r="129" s="157" customFormat="1" ht="15.75"/>
    <row r="130" s="157" customFormat="1" ht="15.75"/>
    <row r="131" s="157" customFormat="1" ht="15.75"/>
    <row r="132" s="157" customFormat="1" ht="15.75"/>
    <row r="133" s="157" customFormat="1" ht="15.75"/>
    <row r="134" s="157" customFormat="1" ht="15.75"/>
    <row r="135" s="157" customFormat="1" ht="15.75"/>
    <row r="136" s="157" customFormat="1" ht="15.75"/>
    <row r="137" s="157" customFormat="1" ht="15.75"/>
  </sheetData>
  <sheetProtection/>
  <mergeCells count="1">
    <mergeCell ref="A2:D2"/>
  </mergeCells>
  <printOptions horizontalCentered="1"/>
  <pageMargins left="0.7868055555555555" right="0.7868055555555555" top="0.9444444444444444" bottom="0.7479166666666667" header="0.3145833333333333" footer="0.5118055555555555"/>
  <pageSetup firstPageNumber="70" useFirstPageNumber="1" horizontalDpi="600" verticalDpi="600" orientation="portrait" paperSize="9"/>
  <headerFooter scaleWithDoc="0" alignWithMargins="0">
    <oddFooter>&amp;C&amp;"Times New Roman"&amp;12—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ccft</cp:lastModifiedBy>
  <dcterms:created xsi:type="dcterms:W3CDTF">2011-12-28T22:06:23Z</dcterms:created>
  <dcterms:modified xsi:type="dcterms:W3CDTF">2022-01-11T18:36:52Z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7F84F22BFCCC44F28A6879517FEF75B1</vt:lpwstr>
  </property>
  <property fmtid="{D5CDD505-2E9C-101B-9397-08002B2CF9AE}" pid="4" name="퀀_generated_2.-2147483648">
    <vt:i4>2052</vt:i4>
  </property>
</Properties>
</file>